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05" windowWidth="20730" windowHeight="9195" tabRatio="947"/>
  </bookViews>
  <sheets>
    <sheet name="初中英语" sheetId="2" r:id="rId1"/>
    <sheet name="初中物理" sheetId="3" r:id="rId2"/>
    <sheet name="初中化学" sheetId="4" r:id="rId3"/>
    <sheet name="初中生物" sheetId="5" r:id="rId4"/>
    <sheet name="初中地理" sheetId="6" r:id="rId5"/>
    <sheet name="初中数学" sheetId="7" r:id="rId6"/>
    <sheet name="初中政治" sheetId="8" r:id="rId7"/>
    <sheet name="初中语文" sheetId="10" r:id="rId8"/>
    <sheet name="初中历史" sheetId="11" r:id="rId9"/>
    <sheet name="普通小学（一）" sheetId="19" r:id="rId10"/>
    <sheet name="进修学前教育" sheetId="21" r:id="rId11"/>
    <sheet name="进修计算机" sheetId="20" r:id="rId12"/>
    <sheet name="初中信息" sheetId="15" r:id="rId13"/>
    <sheet name="普通小学（三）" sheetId="17" r:id="rId14"/>
  </sheets>
  <definedNames>
    <definedName name="_xlnm._FilterDatabase" localSheetId="4" hidden="1">初中地理!$A$1:$H$5</definedName>
    <definedName name="_xlnm._FilterDatabase" localSheetId="2" hidden="1">初中化学!$A$1:$H$5</definedName>
    <definedName name="_xlnm._FilterDatabase" localSheetId="8" hidden="1">初中历史!$A$1:$H$5</definedName>
    <definedName name="_xlnm._FilterDatabase" localSheetId="3" hidden="1">初中生物!$A$1:$H$5</definedName>
    <definedName name="_xlnm._FilterDatabase" localSheetId="5" hidden="1">初中数学!$A$1:$H$9</definedName>
    <definedName name="_xlnm._FilterDatabase" localSheetId="1" hidden="1">初中物理!$A$1:$H$3</definedName>
    <definedName name="_xlnm._FilterDatabase" localSheetId="12" hidden="1">初中信息!$A$1:$H$5</definedName>
    <definedName name="_xlnm._FilterDatabase" localSheetId="0" hidden="1">初中英语!$A$1:$H$11</definedName>
    <definedName name="_xlnm._FilterDatabase" localSheetId="7" hidden="1">初中语文!$A$1:$H$13</definedName>
    <definedName name="_xlnm._FilterDatabase" localSheetId="6" hidden="1">初中政治!$A$1:$H$5</definedName>
    <definedName name="_xlnm._FilterDatabase" localSheetId="11" hidden="1">进修计算机!$A$1:$K$4</definedName>
    <definedName name="_xlnm._FilterDatabase" localSheetId="10" hidden="1">进修学前教育!$A$1:$K$19</definedName>
    <definedName name="_xlnm._FilterDatabase" localSheetId="13" hidden="1">'普通小学（三）'!$A$1:$H$21</definedName>
    <definedName name="_xlnm._FilterDatabase" localSheetId="9" hidden="1">'普通小学（一）'!$A$1:$J$65</definedName>
    <definedName name="_xlnm.Print_Titles" localSheetId="0">初中英语!$1:$1</definedName>
    <definedName name="_xlnm.Print_Titles" localSheetId="10">进修学前教育!$1:$1</definedName>
    <definedName name="_xlnm.Print_Titles" localSheetId="13">'普通小学（三）'!$1:$1</definedName>
    <definedName name="_xlnm.Print_Titles" localSheetId="9">'普通小学（一）'!$1:$1</definedName>
  </definedNames>
  <calcPr calcId="145621" calcMode="manual" fullCalcOnLoad="1"/>
</workbook>
</file>

<file path=xl/calcChain.xml><?xml version="1.0" encoding="utf-8"?>
<calcChain xmlns="http://schemas.openxmlformats.org/spreadsheetml/2006/main">
  <c r="I28" i="19"/>
  <c r="I33"/>
  <c r="I4"/>
  <c r="I23"/>
  <c r="I34"/>
  <c r="I35"/>
  <c r="I36"/>
  <c r="I27"/>
  <c r="I37"/>
  <c r="I26"/>
  <c r="I9"/>
  <c r="I18"/>
  <c r="I25"/>
  <c r="I38"/>
  <c r="I39"/>
  <c r="I30"/>
  <c r="I40"/>
  <c r="I41"/>
  <c r="I2"/>
  <c r="I14"/>
  <c r="I42"/>
  <c r="I29"/>
  <c r="I16"/>
  <c r="I43"/>
  <c r="I44"/>
  <c r="I45"/>
  <c r="I46"/>
  <c r="I47"/>
  <c r="I48"/>
  <c r="I49"/>
  <c r="I10"/>
  <c r="I50"/>
  <c r="I3"/>
  <c r="I51"/>
  <c r="I32"/>
  <c r="I52"/>
  <c r="I24"/>
  <c r="I53"/>
  <c r="I8"/>
  <c r="I54"/>
  <c r="I13"/>
  <c r="I55"/>
  <c r="I56"/>
  <c r="I57"/>
  <c r="I6"/>
  <c r="I58"/>
  <c r="I12"/>
  <c r="I19"/>
  <c r="I65"/>
  <c r="I59"/>
  <c r="I20"/>
  <c r="I60"/>
  <c r="I11"/>
  <c r="I61"/>
  <c r="I22"/>
  <c r="I15"/>
  <c r="I5"/>
  <c r="I17"/>
  <c r="I7"/>
  <c r="I62"/>
  <c r="I63"/>
  <c r="I64"/>
  <c r="I31"/>
  <c r="J31"/>
  <c r="I21"/>
  <c r="J63"/>
  <c r="J7"/>
  <c r="J22"/>
  <c r="J20"/>
  <c r="J12"/>
  <c r="J56"/>
  <c r="J8"/>
  <c r="J32"/>
  <c r="J10"/>
  <c r="J46"/>
  <c r="J16"/>
  <c r="J2"/>
  <c r="J39"/>
  <c r="J25"/>
  <c r="J37"/>
  <c r="J34"/>
  <c r="J4"/>
  <c r="J21"/>
  <c r="J64"/>
  <c r="J62"/>
  <c r="J17"/>
  <c r="J15"/>
  <c r="J61"/>
  <c r="J60"/>
  <c r="J59"/>
  <c r="J19"/>
  <c r="J58"/>
  <c r="J57"/>
  <c r="J55"/>
  <c r="J54"/>
  <c r="J53"/>
  <c r="J52"/>
  <c r="J51"/>
  <c r="J50"/>
  <c r="J49"/>
  <c r="J47"/>
  <c r="J45"/>
  <c r="J43"/>
  <c r="J29"/>
  <c r="J14"/>
  <c r="J41"/>
  <c r="J30"/>
  <c r="J38"/>
  <c r="J18"/>
  <c r="J26"/>
  <c r="J27"/>
  <c r="J35"/>
  <c r="J23"/>
  <c r="J33"/>
  <c r="J5"/>
  <c r="J11"/>
  <c r="J6"/>
  <c r="J13"/>
  <c r="J24"/>
  <c r="J3"/>
  <c r="J48"/>
  <c r="J44"/>
  <c r="J42"/>
  <c r="J40"/>
  <c r="J9"/>
  <c r="J36"/>
  <c r="J28"/>
  <c r="G2" i="17"/>
  <c r="G3"/>
  <c r="G12"/>
  <c r="G11"/>
  <c r="G9"/>
  <c r="G8"/>
  <c r="G10"/>
  <c r="G6"/>
  <c r="G5"/>
  <c r="G7"/>
  <c r="G14"/>
  <c r="G13"/>
  <c r="G19"/>
  <c r="G21"/>
  <c r="G15"/>
  <c r="G16"/>
  <c r="G20"/>
  <c r="G17"/>
  <c r="G18"/>
  <c r="G2" i="15"/>
  <c r="G3"/>
  <c r="G4"/>
  <c r="G3" i="11"/>
  <c r="G5"/>
  <c r="G4"/>
  <c r="G11" i="10"/>
  <c r="G3"/>
  <c r="G12"/>
  <c r="G4"/>
  <c r="G5"/>
  <c r="G10"/>
  <c r="G6"/>
  <c r="G13"/>
  <c r="G7"/>
  <c r="G8"/>
  <c r="G9"/>
  <c r="G5" i="8"/>
  <c r="G3"/>
  <c r="G4"/>
  <c r="G3" i="7"/>
  <c r="G4"/>
  <c r="G9"/>
  <c r="G5"/>
  <c r="G6"/>
  <c r="G8"/>
  <c r="G7"/>
  <c r="G4" i="6"/>
  <c r="G3"/>
  <c r="G5"/>
  <c r="G3" i="5"/>
  <c r="G5"/>
  <c r="G4"/>
  <c r="G3" i="4"/>
  <c r="G4"/>
  <c r="G5"/>
  <c r="G3" i="3"/>
  <c r="G3" i="2"/>
  <c r="G5"/>
  <c r="G6"/>
  <c r="G8"/>
  <c r="G11"/>
  <c r="G7"/>
  <c r="G4"/>
  <c r="G9"/>
  <c r="G10"/>
  <c r="J17" i="21"/>
  <c r="J16"/>
  <c r="J13"/>
  <c r="J19"/>
  <c r="J11"/>
  <c r="J12"/>
  <c r="J18"/>
  <c r="J9"/>
  <c r="J15"/>
  <c r="J10"/>
  <c r="J14"/>
  <c r="J8"/>
  <c r="J5"/>
  <c r="J6"/>
  <c r="J4"/>
  <c r="J7"/>
  <c r="J3"/>
  <c r="J4" i="20"/>
  <c r="J3"/>
  <c r="J2"/>
  <c r="G2" i="3"/>
  <c r="H3"/>
  <c r="G2" i="4"/>
  <c r="G2" i="5"/>
  <c r="H2"/>
  <c r="G2" i="6"/>
  <c r="G2" i="7"/>
  <c r="H2"/>
  <c r="G2" i="8"/>
  <c r="G2" i="10"/>
  <c r="G2" i="11"/>
  <c r="H2"/>
  <c r="G5" i="15"/>
  <c r="G4" i="17"/>
  <c r="G2" i="2"/>
  <c r="H2" i="8"/>
  <c r="H3"/>
  <c r="H2" i="6"/>
  <c r="H3"/>
  <c r="H4" i="4"/>
  <c r="H5" i="15"/>
  <c r="H7" i="17"/>
  <c r="H18"/>
  <c r="H9" i="2"/>
  <c r="H7"/>
  <c r="H8"/>
  <c r="H5"/>
  <c r="H10"/>
  <c r="H4"/>
  <c r="H6"/>
  <c r="H3"/>
  <c r="H20" i="17"/>
  <c r="H15"/>
  <c r="H19"/>
  <c r="H14"/>
  <c r="H5"/>
  <c r="H10"/>
  <c r="H12"/>
  <c r="H2"/>
  <c r="H4"/>
  <c r="H17"/>
  <c r="H16"/>
  <c r="H21"/>
  <c r="H13"/>
  <c r="H6"/>
  <c r="H8"/>
  <c r="H11"/>
  <c r="H3"/>
  <c r="H9"/>
  <c r="K2" i="20"/>
  <c r="K4"/>
  <c r="H5" i="6"/>
  <c r="H4"/>
  <c r="H4" i="8"/>
  <c r="H5"/>
  <c r="H4" i="11"/>
  <c r="H3"/>
  <c r="H3" i="10"/>
  <c r="H2" i="15"/>
  <c r="H5" i="5"/>
  <c r="H4"/>
  <c r="H3"/>
  <c r="H7" i="7"/>
  <c r="H6"/>
  <c r="H3"/>
  <c r="H8"/>
  <c r="H5"/>
  <c r="H4"/>
  <c r="H4" i="15"/>
  <c r="H3"/>
  <c r="K3" i="20"/>
  <c r="H9" i="10"/>
  <c r="H7"/>
  <c r="H6"/>
  <c r="H5"/>
  <c r="H12"/>
  <c r="H11"/>
  <c r="H2"/>
  <c r="H8"/>
  <c r="H10"/>
  <c r="H4"/>
  <c r="H2" i="4"/>
  <c r="H5"/>
  <c r="H3"/>
  <c r="H2" i="3"/>
  <c r="H2" i="2"/>
  <c r="J2" i="21"/>
  <c r="K2"/>
  <c r="K11"/>
  <c r="K5"/>
  <c r="K19"/>
  <c r="K8"/>
  <c r="K17"/>
  <c r="K15"/>
  <c r="K3"/>
  <c r="K9"/>
  <c r="K7"/>
  <c r="K13"/>
  <c r="K18"/>
  <c r="K14"/>
  <c r="K4"/>
  <c r="K16"/>
  <c r="K12"/>
  <c r="K10"/>
  <c r="K6"/>
</calcChain>
</file>

<file path=xl/sharedStrings.xml><?xml version="1.0" encoding="utf-8"?>
<sst xmlns="http://schemas.openxmlformats.org/spreadsheetml/2006/main" count="728" uniqueCount="328">
  <si>
    <t>准考证号</t>
  </si>
  <si>
    <t>姓名</t>
  </si>
  <si>
    <t>性别</t>
  </si>
  <si>
    <t>报考类别</t>
  </si>
  <si>
    <t>笔试成绩</t>
  </si>
  <si>
    <t>女</t>
  </si>
  <si>
    <t>初中英语</t>
  </si>
  <si>
    <t>男</t>
  </si>
  <si>
    <t>0104</t>
  </si>
  <si>
    <t>张栌丹</t>
  </si>
  <si>
    <t>0105</t>
  </si>
  <si>
    <t>郭倩</t>
  </si>
  <si>
    <t>0108</t>
  </si>
  <si>
    <t>伍佳欣</t>
  </si>
  <si>
    <t>0110</t>
  </si>
  <si>
    <t>张艺</t>
  </si>
  <si>
    <t>许媛</t>
  </si>
  <si>
    <t>0119</t>
  </si>
  <si>
    <t>周芳青</t>
  </si>
  <si>
    <t>0125</t>
  </si>
  <si>
    <t>张璐</t>
  </si>
  <si>
    <t>0134</t>
  </si>
  <si>
    <t>易碧群</t>
  </si>
  <si>
    <t>0206</t>
  </si>
  <si>
    <t>李洁</t>
  </si>
  <si>
    <t>0219</t>
  </si>
  <si>
    <t>戴颖</t>
  </si>
  <si>
    <t>0225</t>
  </si>
  <si>
    <t>何美蓉</t>
  </si>
  <si>
    <t>0306</t>
  </si>
  <si>
    <t>周国宏</t>
  </si>
  <si>
    <t>初中物理</t>
  </si>
  <si>
    <t>0308</t>
  </si>
  <si>
    <t>周爱菊</t>
  </si>
  <si>
    <t>初中化学</t>
  </si>
  <si>
    <t>0310</t>
  </si>
  <si>
    <t>王珊</t>
  </si>
  <si>
    <t>0312</t>
  </si>
  <si>
    <t>唐玲</t>
  </si>
  <si>
    <t>0315</t>
  </si>
  <si>
    <t>许鹏</t>
  </si>
  <si>
    <t>0317</t>
  </si>
  <si>
    <t>雷湘君</t>
  </si>
  <si>
    <t>0318</t>
  </si>
  <si>
    <t>欧碧波</t>
  </si>
  <si>
    <t>初中生物</t>
  </si>
  <si>
    <t>0322</t>
  </si>
  <si>
    <t>傅岸亭</t>
  </si>
  <si>
    <t>0324</t>
  </si>
  <si>
    <t>李凤</t>
  </si>
  <si>
    <t>0326</t>
  </si>
  <si>
    <t>何雯洁</t>
  </si>
  <si>
    <t>初中地理</t>
  </si>
  <si>
    <t>0329</t>
  </si>
  <si>
    <t>刘想</t>
  </si>
  <si>
    <t>0330</t>
  </si>
  <si>
    <t>彭璇</t>
  </si>
  <si>
    <t>0334</t>
  </si>
  <si>
    <t>彭满林</t>
  </si>
  <si>
    <t>0335</t>
  </si>
  <si>
    <t>高文燕</t>
  </si>
  <si>
    <t>0401</t>
  </si>
  <si>
    <t>易飞凤</t>
  </si>
  <si>
    <t>初中数学</t>
  </si>
  <si>
    <t>0402</t>
  </si>
  <si>
    <t>欧薇</t>
  </si>
  <si>
    <t>0405</t>
  </si>
  <si>
    <t>陈运伟</t>
  </si>
  <si>
    <t>0408</t>
  </si>
  <si>
    <t>雷嫄</t>
  </si>
  <si>
    <t>0413</t>
  </si>
  <si>
    <t>肖素娟</t>
  </si>
  <si>
    <t>0414</t>
  </si>
  <si>
    <t>李白英</t>
  </si>
  <si>
    <t>0417</t>
  </si>
  <si>
    <t>伍长青</t>
  </si>
  <si>
    <t>0418</t>
  </si>
  <si>
    <t>陈立志</t>
  </si>
  <si>
    <t>0419</t>
  </si>
  <si>
    <t>陈辉</t>
  </si>
  <si>
    <t>初中政治</t>
  </si>
  <si>
    <t>0420</t>
  </si>
  <si>
    <t>汤云</t>
  </si>
  <si>
    <t>0422</t>
  </si>
  <si>
    <t>刘欢</t>
  </si>
  <si>
    <t>0423</t>
  </si>
  <si>
    <t>张文英</t>
  </si>
  <si>
    <t>初中语文</t>
  </si>
  <si>
    <t>0502</t>
  </si>
  <si>
    <t>刘海丽</t>
  </si>
  <si>
    <t>周丽</t>
  </si>
  <si>
    <t>0506</t>
  </si>
  <si>
    <t>黄青</t>
  </si>
  <si>
    <t>0507</t>
  </si>
  <si>
    <t>周露</t>
  </si>
  <si>
    <t>0508</t>
  </si>
  <si>
    <t>徐艺真</t>
  </si>
  <si>
    <t>0510</t>
  </si>
  <si>
    <t>张静</t>
  </si>
  <si>
    <t>0511</t>
  </si>
  <si>
    <t>段蕾</t>
  </si>
  <si>
    <t>0514</t>
  </si>
  <si>
    <t>曹文</t>
  </si>
  <si>
    <t>0515</t>
  </si>
  <si>
    <t>贺琳</t>
  </si>
  <si>
    <t>0516</t>
  </si>
  <si>
    <t>詹慧</t>
  </si>
  <si>
    <t>0520</t>
  </si>
  <si>
    <t>余友为</t>
  </si>
  <si>
    <t>0522</t>
  </si>
  <si>
    <t>谭娇</t>
  </si>
  <si>
    <t>0523</t>
  </si>
  <si>
    <t>曹素琴</t>
  </si>
  <si>
    <t>0524</t>
  </si>
  <si>
    <t>段爱琼</t>
  </si>
  <si>
    <t>初中历史</t>
  </si>
  <si>
    <t>0526</t>
  </si>
  <si>
    <t>谢文玲</t>
  </si>
  <si>
    <t>0527</t>
  </si>
  <si>
    <t>邓园园</t>
  </si>
  <si>
    <t>0528</t>
  </si>
  <si>
    <t>雷小寒</t>
  </si>
  <si>
    <t>0610</t>
  </si>
  <si>
    <t>0634</t>
  </si>
  <si>
    <t>0635</t>
  </si>
  <si>
    <t>0705</t>
  </si>
  <si>
    <t>0707</t>
  </si>
  <si>
    <t>0710</t>
  </si>
  <si>
    <t>0713</t>
  </si>
  <si>
    <t>0723</t>
  </si>
  <si>
    <t>0724</t>
  </si>
  <si>
    <t>0725</t>
  </si>
  <si>
    <t>0726</t>
  </si>
  <si>
    <t>0727</t>
  </si>
  <si>
    <t>0729</t>
  </si>
  <si>
    <t>0732</t>
  </si>
  <si>
    <t>0734</t>
  </si>
  <si>
    <t>0804</t>
  </si>
  <si>
    <t>0805</t>
  </si>
  <si>
    <t>0806</t>
  </si>
  <si>
    <t>0833</t>
  </si>
  <si>
    <t>0905</t>
  </si>
  <si>
    <t>0913</t>
  </si>
  <si>
    <t>0914</t>
  </si>
  <si>
    <t>0915</t>
  </si>
  <si>
    <t>0917</t>
  </si>
  <si>
    <t>0924</t>
  </si>
  <si>
    <t>0926</t>
  </si>
  <si>
    <t>0930</t>
  </si>
  <si>
    <t>胡晓云</t>
  </si>
  <si>
    <t>王芳</t>
  </si>
  <si>
    <t>进修学前教育</t>
  </si>
  <si>
    <t>1505</t>
  </si>
  <si>
    <t>刘倩</t>
  </si>
  <si>
    <t>1523</t>
  </si>
  <si>
    <t>周丽娟</t>
  </si>
  <si>
    <t>1602</t>
  </si>
  <si>
    <t>邓荣芳</t>
  </si>
  <si>
    <t>1605</t>
  </si>
  <si>
    <t>詹婷</t>
  </si>
  <si>
    <t>彭爱</t>
  </si>
  <si>
    <t>1609</t>
  </si>
  <si>
    <t>张运红</t>
  </si>
  <si>
    <t>1611</t>
  </si>
  <si>
    <t>崔玉积</t>
  </si>
  <si>
    <t>1613</t>
  </si>
  <si>
    <t>潘心心</t>
  </si>
  <si>
    <t>1622</t>
  </si>
  <si>
    <t>王程鹃</t>
  </si>
  <si>
    <t>1623</t>
  </si>
  <si>
    <t>雷巧兰</t>
  </si>
  <si>
    <t>陆芸银</t>
  </si>
  <si>
    <t>秦琼</t>
  </si>
  <si>
    <t>1628</t>
  </si>
  <si>
    <t>李彬</t>
  </si>
  <si>
    <t>1701</t>
  </si>
  <si>
    <t>詹陈娟</t>
  </si>
  <si>
    <t>1704</t>
  </si>
  <si>
    <t>李芬</t>
  </si>
  <si>
    <t>1706</t>
  </si>
  <si>
    <t>詹瑞菁</t>
  </si>
  <si>
    <t>1712</t>
  </si>
  <si>
    <t>邱继珍</t>
  </si>
  <si>
    <t>刘艳</t>
  </si>
  <si>
    <t>1718</t>
  </si>
  <si>
    <t>吕念情</t>
  </si>
  <si>
    <t>1729</t>
  </si>
  <si>
    <t>唐婕</t>
  </si>
  <si>
    <t>1808</t>
  </si>
  <si>
    <t>1811</t>
  </si>
  <si>
    <t>进修计算机</t>
  </si>
  <si>
    <t>1814</t>
  </si>
  <si>
    <t>周群丽</t>
  </si>
  <si>
    <t>1815</t>
  </si>
  <si>
    <t>尹群力</t>
  </si>
  <si>
    <t>1818</t>
  </si>
  <si>
    <t>彭佳</t>
  </si>
  <si>
    <t>1819</t>
  </si>
  <si>
    <t>刘荣</t>
  </si>
  <si>
    <t>初中信息</t>
  </si>
  <si>
    <t>1820</t>
  </si>
  <si>
    <t>刘美琼</t>
  </si>
  <si>
    <t>1822</t>
  </si>
  <si>
    <t>骆普菊</t>
  </si>
  <si>
    <t>1823</t>
  </si>
  <si>
    <t>刘洋</t>
  </si>
  <si>
    <t>准考证号</t>
    <phoneticPr fontId="2" type="noConversion"/>
  </si>
  <si>
    <t>报考类别</t>
    <phoneticPr fontId="2" type="noConversion"/>
  </si>
  <si>
    <t>教育理论与实践</t>
    <phoneticPr fontId="2" type="noConversion"/>
  </si>
  <si>
    <t>普通小学（三）</t>
  </si>
  <si>
    <t>2318</t>
  </si>
  <si>
    <t>2423</t>
  </si>
  <si>
    <t>2424</t>
  </si>
  <si>
    <t>2428</t>
  </si>
  <si>
    <t>唐瑶</t>
  </si>
  <si>
    <t>2502</t>
  </si>
  <si>
    <t>2506</t>
  </si>
  <si>
    <t>刘阳虹</t>
  </si>
  <si>
    <t>2524</t>
  </si>
  <si>
    <t>赵冬香</t>
  </si>
  <si>
    <t>2528</t>
  </si>
  <si>
    <t>2529</t>
  </si>
  <si>
    <t>2602</t>
  </si>
  <si>
    <t>2610</t>
  </si>
  <si>
    <t>2624</t>
  </si>
  <si>
    <t>2626</t>
  </si>
  <si>
    <t>陈水娟</t>
  </si>
  <si>
    <t>2628</t>
  </si>
  <si>
    <t>廖春艳</t>
  </si>
  <si>
    <t>2707</t>
  </si>
  <si>
    <t>周美娟</t>
  </si>
  <si>
    <t>2723</t>
  </si>
  <si>
    <t>2813</t>
  </si>
  <si>
    <t>蔡孝芳</t>
  </si>
  <si>
    <t>2820</t>
  </si>
  <si>
    <t>2827</t>
  </si>
  <si>
    <t>2831</t>
  </si>
  <si>
    <t>排名</t>
    <phoneticPr fontId="2" type="noConversion"/>
  </si>
  <si>
    <t>排名</t>
    <phoneticPr fontId="2" type="noConversion"/>
  </si>
  <si>
    <t>排名</t>
    <phoneticPr fontId="2" type="noConversion"/>
  </si>
  <si>
    <t>面试成绩</t>
    <phoneticPr fontId="2" type="noConversion"/>
  </si>
  <si>
    <t>面试成绩</t>
    <phoneticPr fontId="2" type="noConversion"/>
  </si>
  <si>
    <t>综合成绩</t>
    <phoneticPr fontId="2" type="noConversion"/>
  </si>
  <si>
    <t>综合成绩</t>
    <phoneticPr fontId="2" type="noConversion"/>
  </si>
  <si>
    <t>语文</t>
    <phoneticPr fontId="2" type="noConversion"/>
  </si>
  <si>
    <t>数学</t>
    <phoneticPr fontId="2" type="noConversion"/>
  </si>
  <si>
    <t>笔试成绩</t>
    <phoneticPr fontId="2" type="noConversion"/>
  </si>
  <si>
    <t>面试成绩</t>
    <phoneticPr fontId="2" type="noConversion"/>
  </si>
  <si>
    <t>综合成绩</t>
    <phoneticPr fontId="2" type="noConversion"/>
  </si>
  <si>
    <t>排名</t>
    <phoneticPr fontId="2" type="noConversion"/>
  </si>
  <si>
    <t>准考证号</t>
    <phoneticPr fontId="2" type="noConversion"/>
  </si>
  <si>
    <t>姓名</t>
    <phoneticPr fontId="2" type="noConversion"/>
  </si>
  <si>
    <t>性别</t>
    <phoneticPr fontId="2" type="noConversion"/>
  </si>
  <si>
    <t>报考类别</t>
    <phoneticPr fontId="2" type="noConversion"/>
  </si>
  <si>
    <t>语文</t>
    <phoneticPr fontId="2" type="noConversion"/>
  </si>
  <si>
    <t>数学</t>
    <phoneticPr fontId="2" type="noConversion"/>
  </si>
  <si>
    <t>笔试成绩</t>
    <phoneticPr fontId="2" type="noConversion"/>
  </si>
  <si>
    <t>面试成绩</t>
    <phoneticPr fontId="2" type="noConversion"/>
  </si>
  <si>
    <t>综合成绩</t>
    <phoneticPr fontId="2" type="noConversion"/>
  </si>
  <si>
    <t>排名</t>
    <phoneticPr fontId="2" type="noConversion"/>
  </si>
  <si>
    <t>许园园</t>
    <phoneticPr fontId="2" type="noConversion"/>
  </si>
  <si>
    <t>男</t>
    <phoneticPr fontId="2" type="noConversion"/>
  </si>
  <si>
    <t>普通小学（一）</t>
    <phoneticPr fontId="2" type="noConversion"/>
  </si>
  <si>
    <t>朱立丹</t>
    <phoneticPr fontId="2" type="noConversion"/>
  </si>
  <si>
    <t>女</t>
    <phoneticPr fontId="2" type="noConversion"/>
  </si>
  <si>
    <t>罗吉</t>
    <phoneticPr fontId="2" type="noConversion"/>
  </si>
  <si>
    <t>王成香</t>
    <phoneticPr fontId="2" type="noConversion"/>
  </si>
  <si>
    <t>滕翔</t>
    <phoneticPr fontId="2" type="noConversion"/>
  </si>
  <si>
    <t>谢婷</t>
    <phoneticPr fontId="2" type="noConversion"/>
  </si>
  <si>
    <t>李林艳</t>
    <phoneticPr fontId="2" type="noConversion"/>
  </si>
  <si>
    <t>曾波</t>
    <phoneticPr fontId="2" type="noConversion"/>
  </si>
  <si>
    <t>段艳芬</t>
    <phoneticPr fontId="2" type="noConversion"/>
  </si>
  <si>
    <t>李冬忍</t>
    <phoneticPr fontId="2" type="noConversion"/>
  </si>
  <si>
    <t>余莉</t>
    <phoneticPr fontId="2" type="noConversion"/>
  </si>
  <si>
    <t>谭亦桃</t>
    <phoneticPr fontId="2" type="noConversion"/>
  </si>
  <si>
    <t>胡超莉</t>
    <phoneticPr fontId="2" type="noConversion"/>
  </si>
  <si>
    <t>曹璐</t>
    <phoneticPr fontId="2" type="noConversion"/>
  </si>
  <si>
    <t>董红京</t>
    <phoneticPr fontId="2" type="noConversion"/>
  </si>
  <si>
    <t>0701</t>
    <phoneticPr fontId="2" type="noConversion"/>
  </si>
  <si>
    <t>彭欢</t>
    <phoneticPr fontId="2" type="noConversion"/>
  </si>
  <si>
    <t>雷刘凤</t>
    <phoneticPr fontId="2" type="noConversion"/>
  </si>
  <si>
    <t>邓白艳</t>
    <phoneticPr fontId="2" type="noConversion"/>
  </si>
  <si>
    <t>曾门</t>
    <phoneticPr fontId="2" type="noConversion"/>
  </si>
  <si>
    <t>尹艳丽</t>
    <phoneticPr fontId="2" type="noConversion"/>
  </si>
  <si>
    <t>詹利云</t>
    <phoneticPr fontId="2" type="noConversion"/>
  </si>
  <si>
    <t>覃建</t>
    <phoneticPr fontId="2" type="noConversion"/>
  </si>
  <si>
    <t>李婧</t>
    <phoneticPr fontId="2" type="noConversion"/>
  </si>
  <si>
    <t>谭艳艳</t>
    <phoneticPr fontId="2" type="noConversion"/>
  </si>
  <si>
    <t>徐润容</t>
    <phoneticPr fontId="2" type="noConversion"/>
  </si>
  <si>
    <t>李丽芳</t>
    <phoneticPr fontId="2" type="noConversion"/>
  </si>
  <si>
    <t>何婵</t>
    <phoneticPr fontId="2" type="noConversion"/>
  </si>
  <si>
    <t>谭冬梅</t>
    <phoneticPr fontId="2" type="noConversion"/>
  </si>
  <si>
    <t>谭双凤</t>
    <phoneticPr fontId="2" type="noConversion"/>
  </si>
  <si>
    <t>易慧苹</t>
    <phoneticPr fontId="2" type="noConversion"/>
  </si>
  <si>
    <t>李丽君</t>
    <phoneticPr fontId="2" type="noConversion"/>
  </si>
  <si>
    <t>李俊</t>
    <phoneticPr fontId="2" type="noConversion"/>
  </si>
  <si>
    <t>吴方</t>
    <phoneticPr fontId="2" type="noConversion"/>
  </si>
  <si>
    <t>段乐</t>
    <phoneticPr fontId="2" type="noConversion"/>
  </si>
  <si>
    <t>李佳</t>
    <phoneticPr fontId="2" type="noConversion"/>
  </si>
  <si>
    <t>宋姣丽</t>
    <phoneticPr fontId="2" type="noConversion"/>
  </si>
  <si>
    <t>唐文</t>
    <phoneticPr fontId="2" type="noConversion"/>
  </si>
  <si>
    <t>雷美英</t>
    <phoneticPr fontId="2" type="noConversion"/>
  </si>
  <si>
    <t>方菊梅</t>
    <phoneticPr fontId="2" type="noConversion"/>
  </si>
  <si>
    <t>黄园</t>
    <phoneticPr fontId="2" type="noConversion"/>
  </si>
  <si>
    <t>申海毅</t>
    <phoneticPr fontId="2" type="noConversion"/>
  </si>
  <si>
    <t>黄丹</t>
    <phoneticPr fontId="2" type="noConversion"/>
  </si>
  <si>
    <t>李柃宛</t>
    <phoneticPr fontId="2" type="noConversion"/>
  </si>
  <si>
    <t>李桂军</t>
    <phoneticPr fontId="2" type="noConversion"/>
  </si>
  <si>
    <t>谭秀英</t>
    <phoneticPr fontId="2" type="noConversion"/>
  </si>
  <si>
    <t>莫晶晶</t>
    <phoneticPr fontId="2" type="noConversion"/>
  </si>
  <si>
    <t>颜璐</t>
    <phoneticPr fontId="2" type="noConversion"/>
  </si>
  <si>
    <t>李艳</t>
    <phoneticPr fontId="2" type="noConversion"/>
  </si>
  <si>
    <t>吴红花</t>
    <phoneticPr fontId="2" type="noConversion"/>
  </si>
  <si>
    <t>陈满凤</t>
    <phoneticPr fontId="2" type="noConversion"/>
  </si>
  <si>
    <t>占兰波</t>
    <phoneticPr fontId="2" type="noConversion"/>
  </si>
  <si>
    <t>尹淑雯</t>
    <phoneticPr fontId="2" type="noConversion"/>
  </si>
  <si>
    <t>李亚梅</t>
    <phoneticPr fontId="2" type="noConversion"/>
  </si>
  <si>
    <t>刘益梅</t>
    <phoneticPr fontId="2" type="noConversion"/>
  </si>
  <si>
    <t>阳芬</t>
    <phoneticPr fontId="2" type="noConversion"/>
  </si>
  <si>
    <t>王芳</t>
    <phoneticPr fontId="2" type="noConversion"/>
  </si>
  <si>
    <t>唐莉</t>
    <phoneticPr fontId="2" type="noConversion"/>
  </si>
  <si>
    <t>欧婷</t>
    <phoneticPr fontId="2" type="noConversion"/>
  </si>
  <si>
    <t>胡静</t>
    <phoneticPr fontId="2" type="noConversion"/>
  </si>
  <si>
    <t>吕群</t>
    <phoneticPr fontId="2" type="noConversion"/>
  </si>
  <si>
    <t>陈勇</t>
    <phoneticPr fontId="2" type="noConversion"/>
  </si>
  <si>
    <t>江若男</t>
    <phoneticPr fontId="2" type="noConversion"/>
  </si>
  <si>
    <t>唐小爱</t>
    <phoneticPr fontId="2" type="noConversion"/>
  </si>
  <si>
    <t>专业</t>
    <phoneticPr fontId="2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</si>
</sst>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5">
    <font>
      <sz val="10"/>
      <name val="Arial"/>
      <family val="2"/>
    </font>
    <font>
      <sz val="12"/>
      <name val="宋体"/>
      <charset val="134"/>
    </font>
    <font>
      <sz val="9"/>
      <name val="宋体"/>
      <charset val="134"/>
    </font>
    <font>
      <sz val="12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15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1" fillId="0" borderId="1" xfId="1" applyNumberFormat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1" fillId="0" borderId="1" xfId="1" applyFont="1" applyBorder="1" applyAlignment="1">
      <alignment horizontal="center" vertical="center"/>
    </xf>
    <xf numFmtId="176" fontId="1" fillId="0" borderId="1" xfId="1" applyNumberFormat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49" fontId="3" fillId="0" borderId="1" xfId="1" applyNumberFormat="1" applyFont="1" applyBorder="1" applyAlignment="1">
      <alignment horizontal="center" vertical="center"/>
    </xf>
    <xf numFmtId="176" fontId="3" fillId="0" borderId="1" xfId="1" applyNumberFormat="1" applyFont="1" applyBorder="1" applyAlignment="1">
      <alignment horizontal="center" vertical="center"/>
    </xf>
    <xf numFmtId="0" fontId="3" fillId="0" borderId="1" xfId="1" applyNumberFormat="1" applyFont="1" applyBorder="1" applyAlignment="1">
      <alignment horizontal="center" vertical="center"/>
    </xf>
    <xf numFmtId="49" fontId="4" fillId="0" borderId="0" xfId="1" applyNumberFormat="1"/>
    <xf numFmtId="0" fontId="4" fillId="0" borderId="0" xfId="1"/>
    <xf numFmtId="176" fontId="4" fillId="0" borderId="0" xfId="1" applyNumberFormat="1"/>
  </cellXfs>
  <cellStyles count="2">
    <cellStyle name="常规" xfId="0" builtinId="0"/>
    <cellStyle name="常规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1"/>
  <sheetViews>
    <sheetView tabSelected="1" workbookViewId="0">
      <selection activeCell="G11" sqref="G11"/>
    </sheetView>
  </sheetViews>
  <sheetFormatPr defaultRowHeight="12.75"/>
  <cols>
    <col min="1" max="1" width="10.7109375" customWidth="1"/>
    <col min="2" max="2" width="13.7109375" customWidth="1"/>
    <col min="3" max="3" width="6.42578125" customWidth="1"/>
    <col min="4" max="4" width="16.7109375" customWidth="1"/>
    <col min="5" max="8" width="9.7109375" customWidth="1"/>
  </cols>
  <sheetData>
    <row r="1" spans="1:8" s="3" customFormat="1" ht="21" customHeight="1">
      <c r="A1" s="1" t="s">
        <v>0</v>
      </c>
      <c r="B1" s="2" t="s">
        <v>1</v>
      </c>
      <c r="C1" s="2" t="s">
        <v>2</v>
      </c>
      <c r="D1" s="1" t="s">
        <v>3</v>
      </c>
      <c r="E1" s="1" t="s">
        <v>4</v>
      </c>
      <c r="F1" s="1" t="s">
        <v>240</v>
      </c>
      <c r="G1" s="1" t="s">
        <v>242</v>
      </c>
      <c r="H1" s="1" t="s">
        <v>237</v>
      </c>
    </row>
    <row r="2" spans="1:8" s="3" customFormat="1" ht="21" customHeight="1">
      <c r="A2" s="2" t="s">
        <v>10</v>
      </c>
      <c r="B2" s="2" t="s">
        <v>11</v>
      </c>
      <c r="C2" s="2" t="s">
        <v>5</v>
      </c>
      <c r="D2" s="2" t="s">
        <v>6</v>
      </c>
      <c r="E2" s="2">
        <v>86</v>
      </c>
      <c r="F2" s="2">
        <v>89.8</v>
      </c>
      <c r="G2" s="2">
        <f t="shared" ref="G2:G11" si="0">E2*0.5+F2*0.5</f>
        <v>87.9</v>
      </c>
      <c r="H2" s="2">
        <f t="shared" ref="H2:H10" si="1">IF(RANK(G2,G:G)&lt;=5,RANK(G2,G:G),"")</f>
        <v>1</v>
      </c>
    </row>
    <row r="3" spans="1:8" s="3" customFormat="1" ht="21" customHeight="1">
      <c r="A3" s="2" t="s">
        <v>23</v>
      </c>
      <c r="B3" s="2" t="s">
        <v>24</v>
      </c>
      <c r="C3" s="2" t="s">
        <v>5</v>
      </c>
      <c r="D3" s="2" t="s">
        <v>6</v>
      </c>
      <c r="E3" s="2">
        <v>84</v>
      </c>
      <c r="F3" s="2">
        <v>88.4</v>
      </c>
      <c r="G3" s="2">
        <f t="shared" si="0"/>
        <v>86.2</v>
      </c>
      <c r="H3" s="2">
        <f t="shared" si="1"/>
        <v>2</v>
      </c>
    </row>
    <row r="4" spans="1:8" s="3" customFormat="1" ht="21" customHeight="1">
      <c r="A4" s="2" t="s">
        <v>14</v>
      </c>
      <c r="B4" s="2" t="s">
        <v>15</v>
      </c>
      <c r="C4" s="2" t="s">
        <v>5</v>
      </c>
      <c r="D4" s="2" t="s">
        <v>6</v>
      </c>
      <c r="E4" s="2">
        <v>76</v>
      </c>
      <c r="F4" s="2">
        <v>93.8</v>
      </c>
      <c r="G4" s="2">
        <f t="shared" si="0"/>
        <v>84.9</v>
      </c>
      <c r="H4" s="2">
        <f t="shared" si="1"/>
        <v>3</v>
      </c>
    </row>
    <row r="5" spans="1:8" s="3" customFormat="1" ht="21" customHeight="1">
      <c r="A5" s="2" t="s">
        <v>27</v>
      </c>
      <c r="B5" s="2" t="s">
        <v>28</v>
      </c>
      <c r="C5" s="2" t="s">
        <v>5</v>
      </c>
      <c r="D5" s="2" t="s">
        <v>6</v>
      </c>
      <c r="E5" s="2">
        <v>81.5</v>
      </c>
      <c r="F5" s="2">
        <v>85.6</v>
      </c>
      <c r="G5" s="2">
        <f t="shared" si="0"/>
        <v>83.55</v>
      </c>
      <c r="H5" s="2">
        <f t="shared" si="1"/>
        <v>4</v>
      </c>
    </row>
    <row r="6" spans="1:8" s="3" customFormat="1" ht="21" customHeight="1">
      <c r="A6" s="2" t="s">
        <v>25</v>
      </c>
      <c r="B6" s="2" t="s">
        <v>26</v>
      </c>
      <c r="C6" s="2" t="s">
        <v>7</v>
      </c>
      <c r="D6" s="2" t="s">
        <v>6</v>
      </c>
      <c r="E6" s="2">
        <v>79</v>
      </c>
      <c r="F6" s="2">
        <v>86.6</v>
      </c>
      <c r="G6" s="2">
        <f t="shared" si="0"/>
        <v>82.8</v>
      </c>
      <c r="H6" s="2">
        <f t="shared" si="1"/>
        <v>5</v>
      </c>
    </row>
    <row r="7" spans="1:8" s="3" customFormat="1" ht="21" customHeight="1">
      <c r="A7" s="2" t="s">
        <v>8</v>
      </c>
      <c r="B7" s="2" t="s">
        <v>9</v>
      </c>
      <c r="C7" s="2" t="s">
        <v>5</v>
      </c>
      <c r="D7" s="2" t="s">
        <v>6</v>
      </c>
      <c r="E7" s="2">
        <v>76</v>
      </c>
      <c r="F7" s="2">
        <v>89.1</v>
      </c>
      <c r="G7" s="2">
        <f t="shared" si="0"/>
        <v>82.55</v>
      </c>
      <c r="H7" s="2" t="str">
        <f t="shared" si="1"/>
        <v/>
      </c>
    </row>
    <row r="8" spans="1:8" s="3" customFormat="1" ht="21" customHeight="1">
      <c r="A8" s="2" t="s">
        <v>12</v>
      </c>
      <c r="B8" s="2" t="s">
        <v>13</v>
      </c>
      <c r="C8" s="2" t="s">
        <v>5</v>
      </c>
      <c r="D8" s="2" t="s">
        <v>6</v>
      </c>
      <c r="E8" s="2">
        <v>76.5</v>
      </c>
      <c r="F8" s="2">
        <v>82.04</v>
      </c>
      <c r="G8" s="2">
        <f t="shared" si="0"/>
        <v>79.27000000000001</v>
      </c>
      <c r="H8" s="2" t="str">
        <f t="shared" si="1"/>
        <v/>
      </c>
    </row>
    <row r="9" spans="1:8" s="3" customFormat="1" ht="21" customHeight="1">
      <c r="A9" s="2" t="s">
        <v>17</v>
      </c>
      <c r="B9" s="2" t="s">
        <v>18</v>
      </c>
      <c r="C9" s="2" t="s">
        <v>5</v>
      </c>
      <c r="D9" s="2" t="s">
        <v>6</v>
      </c>
      <c r="E9" s="2">
        <v>76</v>
      </c>
      <c r="F9" s="2">
        <v>83.4</v>
      </c>
      <c r="G9" s="2">
        <f t="shared" si="0"/>
        <v>79.7</v>
      </c>
      <c r="H9" s="2" t="str">
        <f t="shared" si="1"/>
        <v/>
      </c>
    </row>
    <row r="10" spans="1:8" s="3" customFormat="1" ht="21" customHeight="1">
      <c r="A10" s="2" t="s">
        <v>21</v>
      </c>
      <c r="B10" s="2" t="s">
        <v>22</v>
      </c>
      <c r="C10" s="2" t="s">
        <v>7</v>
      </c>
      <c r="D10" s="2" t="s">
        <v>6</v>
      </c>
      <c r="E10" s="2">
        <v>76</v>
      </c>
      <c r="F10" s="2">
        <v>84.6</v>
      </c>
      <c r="G10" s="2">
        <f t="shared" si="0"/>
        <v>80.3</v>
      </c>
      <c r="H10" s="2" t="str">
        <f t="shared" si="1"/>
        <v/>
      </c>
    </row>
    <row r="11" spans="1:8" s="3" customFormat="1" ht="21" customHeight="1">
      <c r="A11" s="2" t="s">
        <v>19</v>
      </c>
      <c r="B11" s="2" t="s">
        <v>20</v>
      </c>
      <c r="C11" s="2" t="s">
        <v>5</v>
      </c>
      <c r="D11" s="2" t="s">
        <v>6</v>
      </c>
      <c r="E11" s="2">
        <v>76.5</v>
      </c>
      <c r="F11" s="2">
        <v>89.1</v>
      </c>
      <c r="G11" s="2">
        <f t="shared" si="0"/>
        <v>82.8</v>
      </c>
      <c r="H11" s="2"/>
    </row>
  </sheetData>
  <sheetCalcPr fullCalcOnLoad="1"/>
  <autoFilter ref="A1:H11">
    <sortState ref="A2:H11">
      <sortCondition ref="H1:H11"/>
    </sortState>
  </autoFilter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&amp;C&amp;"黑体,常规"&amp;20常宁市2016年教师招聘综合成绩册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>
  <dimension ref="A1:J65"/>
  <sheetViews>
    <sheetView workbookViewId="0">
      <selection activeCell="L2" sqref="L2"/>
    </sheetView>
  </sheetViews>
  <sheetFormatPr defaultRowHeight="12.75"/>
  <cols>
    <col min="1" max="1" width="10.7109375" style="12" customWidth="1"/>
    <col min="2" max="2" width="13.7109375" style="13" customWidth="1"/>
    <col min="3" max="3" width="6.42578125" style="13" customWidth="1"/>
    <col min="4" max="4" width="16.7109375" style="13" customWidth="1"/>
    <col min="5" max="6" width="9.7109375" style="13" hidden="1" customWidth="1"/>
    <col min="7" max="7" width="9.7109375" style="14" customWidth="1"/>
    <col min="8" max="9" width="9.7109375" style="13" customWidth="1"/>
    <col min="10" max="10" width="10.7109375" style="14" customWidth="1"/>
    <col min="11" max="16384" width="9.140625" style="13"/>
  </cols>
  <sheetData>
    <row r="1" spans="1:10" s="8" customFormat="1" ht="21" customHeight="1">
      <c r="A1" s="4" t="s">
        <v>250</v>
      </c>
      <c r="B1" s="5" t="s">
        <v>251</v>
      </c>
      <c r="C1" s="5" t="s">
        <v>252</v>
      </c>
      <c r="D1" s="6" t="s">
        <v>253</v>
      </c>
      <c r="E1" s="6" t="s">
        <v>254</v>
      </c>
      <c r="F1" s="6" t="s">
        <v>255</v>
      </c>
      <c r="G1" s="7" t="s">
        <v>256</v>
      </c>
      <c r="H1" s="6" t="s">
        <v>257</v>
      </c>
      <c r="I1" s="7" t="s">
        <v>258</v>
      </c>
      <c r="J1" s="7" t="s">
        <v>259</v>
      </c>
    </row>
    <row r="2" spans="1:10" s="8" customFormat="1" ht="21" customHeight="1">
      <c r="A2" s="9" t="s">
        <v>139</v>
      </c>
      <c r="B2" s="5" t="s">
        <v>260</v>
      </c>
      <c r="C2" s="5" t="s">
        <v>261</v>
      </c>
      <c r="D2" s="5" t="s">
        <v>262</v>
      </c>
      <c r="E2" s="5">
        <v>63</v>
      </c>
      <c r="F2" s="5">
        <v>63</v>
      </c>
      <c r="G2" s="10">
        <v>63</v>
      </c>
      <c r="H2" s="5">
        <v>92.6</v>
      </c>
      <c r="I2" s="5">
        <f t="shared" ref="I2:I33" si="0">G2*0.5+H2*0.5</f>
        <v>77.8</v>
      </c>
      <c r="J2" s="11">
        <f t="shared" ref="J2:J33" si="1">IF(RANK(I2,I:I)&lt;=31,RANK(I2,I:I),"")</f>
        <v>1</v>
      </c>
    </row>
    <row r="3" spans="1:10" s="8" customFormat="1" ht="21" customHeight="1">
      <c r="A3" s="9">
        <v>1017</v>
      </c>
      <c r="B3" s="5" t="s">
        <v>266</v>
      </c>
      <c r="C3" s="5" t="s">
        <v>264</v>
      </c>
      <c r="D3" s="5" t="s">
        <v>262</v>
      </c>
      <c r="E3" s="5">
        <v>72</v>
      </c>
      <c r="F3" s="5">
        <v>48</v>
      </c>
      <c r="G3" s="10">
        <v>60</v>
      </c>
      <c r="H3" s="5">
        <v>93</v>
      </c>
      <c r="I3" s="5">
        <f t="shared" si="0"/>
        <v>76.5</v>
      </c>
      <c r="J3" s="11">
        <f t="shared" si="1"/>
        <v>2</v>
      </c>
    </row>
    <row r="4" spans="1:10" s="8" customFormat="1" ht="21" customHeight="1">
      <c r="A4" s="9" t="s">
        <v>124</v>
      </c>
      <c r="B4" s="5" t="s">
        <v>265</v>
      </c>
      <c r="C4" s="5" t="s">
        <v>264</v>
      </c>
      <c r="D4" s="5" t="s">
        <v>262</v>
      </c>
      <c r="E4" s="5">
        <v>82</v>
      </c>
      <c r="F4" s="5">
        <v>38</v>
      </c>
      <c r="G4" s="10">
        <v>60</v>
      </c>
      <c r="H4" s="5">
        <v>86.6</v>
      </c>
      <c r="I4" s="5">
        <f t="shared" si="0"/>
        <v>73.3</v>
      </c>
      <c r="J4" s="11">
        <f t="shared" si="1"/>
        <v>3</v>
      </c>
    </row>
    <row r="5" spans="1:10" s="8" customFormat="1" ht="21" customHeight="1">
      <c r="A5" s="9">
        <v>1407</v>
      </c>
      <c r="B5" s="5" t="s">
        <v>295</v>
      </c>
      <c r="C5" s="5" t="s">
        <v>261</v>
      </c>
      <c r="D5" s="5" t="s">
        <v>262</v>
      </c>
      <c r="E5" s="5">
        <v>66</v>
      </c>
      <c r="F5" s="5">
        <v>37</v>
      </c>
      <c r="G5" s="10">
        <v>51.5</v>
      </c>
      <c r="H5" s="5">
        <v>94</v>
      </c>
      <c r="I5" s="5">
        <f t="shared" si="0"/>
        <v>72.75</v>
      </c>
      <c r="J5" s="11">
        <f t="shared" si="1"/>
        <v>4</v>
      </c>
    </row>
    <row r="6" spans="1:10" s="8" customFormat="1" ht="21" customHeight="1">
      <c r="A6" s="9">
        <v>1122</v>
      </c>
      <c r="B6" s="5" t="s">
        <v>271</v>
      </c>
      <c r="C6" s="5" t="s">
        <v>264</v>
      </c>
      <c r="D6" s="5" t="s">
        <v>262</v>
      </c>
      <c r="E6" s="5">
        <v>71</v>
      </c>
      <c r="F6" s="5">
        <v>43</v>
      </c>
      <c r="G6" s="10">
        <v>57</v>
      </c>
      <c r="H6" s="5">
        <v>87.6</v>
      </c>
      <c r="I6" s="5">
        <f t="shared" si="0"/>
        <v>72.3</v>
      </c>
      <c r="J6" s="11">
        <f t="shared" si="1"/>
        <v>5</v>
      </c>
    </row>
    <row r="7" spans="1:10" s="8" customFormat="1" ht="21" customHeight="1">
      <c r="A7" s="9">
        <v>1410</v>
      </c>
      <c r="B7" s="5" t="s">
        <v>270</v>
      </c>
      <c r="C7" s="5" t="s">
        <v>264</v>
      </c>
      <c r="D7" s="5" t="s">
        <v>262</v>
      </c>
      <c r="E7" s="5">
        <v>67</v>
      </c>
      <c r="F7" s="5">
        <v>48</v>
      </c>
      <c r="G7" s="10">
        <v>57.5</v>
      </c>
      <c r="H7" s="5">
        <v>87</v>
      </c>
      <c r="I7" s="5">
        <f t="shared" si="0"/>
        <v>72.25</v>
      </c>
      <c r="J7" s="11">
        <f t="shared" si="1"/>
        <v>6</v>
      </c>
    </row>
    <row r="8" spans="1:10" s="8" customFormat="1" ht="21" customHeight="1">
      <c r="A8" s="9">
        <v>1104</v>
      </c>
      <c r="B8" s="5" t="s">
        <v>277</v>
      </c>
      <c r="C8" s="5" t="s">
        <v>264</v>
      </c>
      <c r="D8" s="5" t="s">
        <v>262</v>
      </c>
      <c r="E8" s="5">
        <v>75</v>
      </c>
      <c r="F8" s="5">
        <v>37</v>
      </c>
      <c r="G8" s="10">
        <v>56</v>
      </c>
      <c r="H8" s="5">
        <v>88.4</v>
      </c>
      <c r="I8" s="5">
        <f t="shared" si="0"/>
        <v>72.2</v>
      </c>
      <c r="J8" s="11">
        <f t="shared" si="1"/>
        <v>7</v>
      </c>
    </row>
    <row r="9" spans="1:10" s="8" customFormat="1" ht="21" customHeight="1">
      <c r="A9" s="9" t="s">
        <v>131</v>
      </c>
      <c r="B9" s="5" t="s">
        <v>263</v>
      </c>
      <c r="C9" s="5" t="s">
        <v>264</v>
      </c>
      <c r="D9" s="5" t="s">
        <v>262</v>
      </c>
      <c r="E9" s="5">
        <v>80</v>
      </c>
      <c r="F9" s="5">
        <v>44</v>
      </c>
      <c r="G9" s="10">
        <v>62</v>
      </c>
      <c r="H9" s="5">
        <v>81.400000000000006</v>
      </c>
      <c r="I9" s="5">
        <f t="shared" si="0"/>
        <v>71.7</v>
      </c>
      <c r="J9" s="11">
        <f t="shared" si="1"/>
        <v>8</v>
      </c>
    </row>
    <row r="10" spans="1:10" s="8" customFormat="1" ht="21" customHeight="1">
      <c r="A10" s="9">
        <v>1007</v>
      </c>
      <c r="B10" s="5" t="s">
        <v>267</v>
      </c>
      <c r="C10" s="5" t="s">
        <v>261</v>
      </c>
      <c r="D10" s="5" t="s">
        <v>262</v>
      </c>
      <c r="E10" s="5">
        <v>77</v>
      </c>
      <c r="F10" s="5">
        <v>42</v>
      </c>
      <c r="G10" s="10">
        <v>59.5</v>
      </c>
      <c r="H10" s="5">
        <v>83.4</v>
      </c>
      <c r="I10" s="5">
        <f t="shared" si="0"/>
        <v>71.45</v>
      </c>
      <c r="J10" s="11">
        <f t="shared" si="1"/>
        <v>9</v>
      </c>
    </row>
    <row r="11" spans="1:10" s="8" customFormat="1" ht="21" customHeight="1">
      <c r="A11" s="9">
        <v>1316</v>
      </c>
      <c r="B11" s="5" t="s">
        <v>269</v>
      </c>
      <c r="C11" s="5" t="s">
        <v>264</v>
      </c>
      <c r="D11" s="5" t="s">
        <v>262</v>
      </c>
      <c r="E11" s="5">
        <v>77</v>
      </c>
      <c r="F11" s="5">
        <v>39</v>
      </c>
      <c r="G11" s="10">
        <v>58</v>
      </c>
      <c r="H11" s="5">
        <v>84.6</v>
      </c>
      <c r="I11" s="5">
        <f t="shared" si="0"/>
        <v>71.3</v>
      </c>
      <c r="J11" s="11">
        <f t="shared" si="1"/>
        <v>10</v>
      </c>
    </row>
    <row r="12" spans="1:10" s="8" customFormat="1" ht="21" customHeight="1">
      <c r="A12" s="9">
        <v>1128</v>
      </c>
      <c r="B12" s="5" t="s">
        <v>282</v>
      </c>
      <c r="C12" s="5" t="s">
        <v>264</v>
      </c>
      <c r="D12" s="5" t="s">
        <v>262</v>
      </c>
      <c r="E12" s="5">
        <v>76</v>
      </c>
      <c r="F12" s="5">
        <v>31</v>
      </c>
      <c r="G12" s="10">
        <v>53.5</v>
      </c>
      <c r="H12" s="5">
        <v>89</v>
      </c>
      <c r="I12" s="5">
        <f t="shared" si="0"/>
        <v>71.25</v>
      </c>
      <c r="J12" s="11">
        <f t="shared" si="1"/>
        <v>11</v>
      </c>
    </row>
    <row r="13" spans="1:10" s="8" customFormat="1" ht="21" customHeight="1">
      <c r="A13" s="9">
        <v>1110</v>
      </c>
      <c r="B13" s="5" t="s">
        <v>272</v>
      </c>
      <c r="C13" s="5" t="s">
        <v>264</v>
      </c>
      <c r="D13" s="5" t="s">
        <v>262</v>
      </c>
      <c r="E13" s="5">
        <v>78</v>
      </c>
      <c r="F13" s="5">
        <v>35</v>
      </c>
      <c r="G13" s="10">
        <v>56.5</v>
      </c>
      <c r="H13" s="5">
        <v>85.8</v>
      </c>
      <c r="I13" s="5">
        <f t="shared" si="0"/>
        <v>71.150000000000006</v>
      </c>
      <c r="J13" s="11">
        <f t="shared" si="1"/>
        <v>12</v>
      </c>
    </row>
    <row r="14" spans="1:10" s="8" customFormat="1" ht="21" customHeight="1">
      <c r="A14" s="9" t="s">
        <v>140</v>
      </c>
      <c r="B14" s="5" t="s">
        <v>309</v>
      </c>
      <c r="C14" s="5" t="s">
        <v>264</v>
      </c>
      <c r="D14" s="5" t="s">
        <v>262</v>
      </c>
      <c r="E14" s="5">
        <v>67</v>
      </c>
      <c r="F14" s="5">
        <v>32</v>
      </c>
      <c r="G14" s="10">
        <v>49.5</v>
      </c>
      <c r="H14" s="5">
        <v>91.2</v>
      </c>
      <c r="I14" s="5">
        <f t="shared" si="0"/>
        <v>70.349999999999994</v>
      </c>
      <c r="J14" s="11">
        <f t="shared" si="1"/>
        <v>13</v>
      </c>
    </row>
    <row r="15" spans="1:10" s="8" customFormat="1" ht="21" customHeight="1">
      <c r="A15" s="9">
        <v>1402</v>
      </c>
      <c r="B15" s="5" t="s">
        <v>323</v>
      </c>
      <c r="C15" s="5" t="s">
        <v>264</v>
      </c>
      <c r="D15" s="5" t="s">
        <v>262</v>
      </c>
      <c r="E15" s="5">
        <v>62</v>
      </c>
      <c r="F15" s="5">
        <v>35</v>
      </c>
      <c r="G15" s="10">
        <v>48.5</v>
      </c>
      <c r="H15" s="5">
        <v>92.2</v>
      </c>
      <c r="I15" s="5">
        <f t="shared" si="0"/>
        <v>70.349999999999994</v>
      </c>
      <c r="J15" s="11">
        <f t="shared" si="1"/>
        <v>13</v>
      </c>
    </row>
    <row r="16" spans="1:10" s="8" customFormat="1" ht="21" customHeight="1">
      <c r="A16" s="9" t="s">
        <v>143</v>
      </c>
      <c r="B16" s="5" t="s">
        <v>292</v>
      </c>
      <c r="C16" s="5" t="s">
        <v>264</v>
      </c>
      <c r="D16" s="5" t="s">
        <v>262</v>
      </c>
      <c r="E16" s="5">
        <v>68</v>
      </c>
      <c r="F16" s="5">
        <v>35</v>
      </c>
      <c r="G16" s="10">
        <v>51.5</v>
      </c>
      <c r="H16" s="5">
        <v>88.6</v>
      </c>
      <c r="I16" s="5">
        <f t="shared" si="0"/>
        <v>70.05</v>
      </c>
      <c r="J16" s="11">
        <f t="shared" si="1"/>
        <v>15</v>
      </c>
    </row>
    <row r="17" spans="1:10" s="8" customFormat="1" ht="21" customHeight="1">
      <c r="A17" s="9">
        <v>1408</v>
      </c>
      <c r="B17" s="5" t="s">
        <v>283</v>
      </c>
      <c r="C17" s="5" t="s">
        <v>264</v>
      </c>
      <c r="D17" s="5" t="s">
        <v>262</v>
      </c>
      <c r="E17" s="5">
        <v>65</v>
      </c>
      <c r="F17" s="5">
        <v>42</v>
      </c>
      <c r="G17" s="10">
        <v>53.5</v>
      </c>
      <c r="H17" s="5">
        <v>86.6</v>
      </c>
      <c r="I17" s="5">
        <f t="shared" si="0"/>
        <v>70.05</v>
      </c>
      <c r="J17" s="11">
        <f t="shared" si="1"/>
        <v>15</v>
      </c>
    </row>
    <row r="18" spans="1:10" s="8" customFormat="1" ht="21" customHeight="1">
      <c r="A18" s="9" t="s">
        <v>132</v>
      </c>
      <c r="B18" s="5" t="s">
        <v>281</v>
      </c>
      <c r="C18" s="5" t="s">
        <v>264</v>
      </c>
      <c r="D18" s="5" t="s">
        <v>262</v>
      </c>
      <c r="E18" s="5">
        <v>69</v>
      </c>
      <c r="F18" s="5">
        <v>41</v>
      </c>
      <c r="G18" s="10">
        <v>55</v>
      </c>
      <c r="H18" s="5">
        <v>85</v>
      </c>
      <c r="I18" s="5">
        <f t="shared" si="0"/>
        <v>70</v>
      </c>
      <c r="J18" s="11">
        <f t="shared" si="1"/>
        <v>17</v>
      </c>
    </row>
    <row r="19" spans="1:10" s="8" customFormat="1" ht="21" customHeight="1">
      <c r="A19" s="9">
        <v>1203</v>
      </c>
      <c r="B19" s="5" t="s">
        <v>294</v>
      </c>
      <c r="C19" s="5" t="s">
        <v>264</v>
      </c>
      <c r="D19" s="5" t="s">
        <v>262</v>
      </c>
      <c r="E19" s="5">
        <v>75</v>
      </c>
      <c r="F19" s="5">
        <v>28</v>
      </c>
      <c r="G19" s="10">
        <v>51.5</v>
      </c>
      <c r="H19" s="5">
        <v>88</v>
      </c>
      <c r="I19" s="5">
        <f t="shared" si="0"/>
        <v>69.75</v>
      </c>
      <c r="J19" s="11">
        <f t="shared" si="1"/>
        <v>18</v>
      </c>
    </row>
    <row r="20" spans="1:10" s="8" customFormat="1" ht="21" customHeight="1">
      <c r="A20" s="9">
        <v>1301</v>
      </c>
      <c r="B20" s="5" t="s">
        <v>273</v>
      </c>
      <c r="C20" s="5" t="s">
        <v>264</v>
      </c>
      <c r="D20" s="5" t="s">
        <v>262</v>
      </c>
      <c r="E20" s="5">
        <v>74</v>
      </c>
      <c r="F20" s="5">
        <v>39</v>
      </c>
      <c r="G20" s="10">
        <v>56.5</v>
      </c>
      <c r="H20" s="5">
        <v>83</v>
      </c>
      <c r="I20" s="5">
        <f t="shared" si="0"/>
        <v>69.75</v>
      </c>
      <c r="J20" s="11">
        <f t="shared" si="1"/>
        <v>18</v>
      </c>
    </row>
    <row r="21" spans="1:10" s="8" customFormat="1" ht="21" customHeight="1">
      <c r="A21" s="9">
        <v>1429</v>
      </c>
      <c r="B21" s="5" t="s">
        <v>275</v>
      </c>
      <c r="C21" s="5" t="s">
        <v>264</v>
      </c>
      <c r="D21" s="5" t="s">
        <v>262</v>
      </c>
      <c r="E21" s="5">
        <v>74</v>
      </c>
      <c r="F21" s="5">
        <v>39</v>
      </c>
      <c r="G21" s="10">
        <v>56.5</v>
      </c>
      <c r="H21" s="5">
        <v>83</v>
      </c>
      <c r="I21" s="5">
        <f t="shared" si="0"/>
        <v>69.75</v>
      </c>
      <c r="J21" s="11">
        <f t="shared" si="1"/>
        <v>18</v>
      </c>
    </row>
    <row r="22" spans="1:10" s="8" customFormat="1" ht="21" customHeight="1">
      <c r="A22" s="9">
        <v>1321</v>
      </c>
      <c r="B22" s="5" t="s">
        <v>274</v>
      </c>
      <c r="C22" s="5" t="s">
        <v>264</v>
      </c>
      <c r="D22" s="5" t="s">
        <v>262</v>
      </c>
      <c r="E22" s="5">
        <v>74</v>
      </c>
      <c r="F22" s="5">
        <v>39</v>
      </c>
      <c r="G22" s="10">
        <v>56.5</v>
      </c>
      <c r="H22" s="5">
        <v>82.6</v>
      </c>
      <c r="I22" s="5">
        <f t="shared" si="0"/>
        <v>69.55</v>
      </c>
      <c r="J22" s="11">
        <f t="shared" si="1"/>
        <v>21</v>
      </c>
    </row>
    <row r="23" spans="1:10" s="8" customFormat="1" ht="21" customHeight="1">
      <c r="A23" s="9" t="s">
        <v>278</v>
      </c>
      <c r="B23" s="5" t="s">
        <v>279</v>
      </c>
      <c r="C23" s="5" t="s">
        <v>264</v>
      </c>
      <c r="D23" s="5" t="s">
        <v>262</v>
      </c>
      <c r="E23" s="5">
        <v>74</v>
      </c>
      <c r="F23" s="5">
        <v>37</v>
      </c>
      <c r="G23" s="10">
        <v>55.5</v>
      </c>
      <c r="H23" s="5">
        <v>82.8</v>
      </c>
      <c r="I23" s="5">
        <f t="shared" si="0"/>
        <v>69.150000000000006</v>
      </c>
      <c r="J23" s="11">
        <f t="shared" si="1"/>
        <v>22</v>
      </c>
    </row>
    <row r="24" spans="1:10" s="8" customFormat="1" ht="21" customHeight="1">
      <c r="A24" s="9">
        <v>1030</v>
      </c>
      <c r="B24" s="5" t="s">
        <v>276</v>
      </c>
      <c r="C24" s="5" t="s">
        <v>264</v>
      </c>
      <c r="D24" s="5" t="s">
        <v>262</v>
      </c>
      <c r="E24" s="5">
        <v>70</v>
      </c>
      <c r="F24" s="5">
        <v>42</v>
      </c>
      <c r="G24" s="10">
        <v>56</v>
      </c>
      <c r="H24" s="5">
        <v>82</v>
      </c>
      <c r="I24" s="5">
        <f t="shared" si="0"/>
        <v>69</v>
      </c>
      <c r="J24" s="11">
        <f t="shared" si="1"/>
        <v>23</v>
      </c>
    </row>
    <row r="25" spans="1:10" s="8" customFormat="1" ht="21" customHeight="1">
      <c r="A25" s="9" t="s">
        <v>133</v>
      </c>
      <c r="B25" s="5" t="s">
        <v>321</v>
      </c>
      <c r="C25" s="5" t="s">
        <v>264</v>
      </c>
      <c r="D25" s="5" t="s">
        <v>262</v>
      </c>
      <c r="E25" s="5">
        <v>72</v>
      </c>
      <c r="F25" s="5">
        <v>25</v>
      </c>
      <c r="G25" s="10">
        <v>48.5</v>
      </c>
      <c r="H25" s="5">
        <v>89.4</v>
      </c>
      <c r="I25" s="5">
        <f t="shared" si="0"/>
        <v>68.95</v>
      </c>
      <c r="J25" s="11">
        <f t="shared" si="1"/>
        <v>24</v>
      </c>
    </row>
    <row r="26" spans="1:10" s="8" customFormat="1" ht="21" customHeight="1">
      <c r="A26" s="9" t="s">
        <v>130</v>
      </c>
      <c r="B26" s="5" t="s">
        <v>288</v>
      </c>
      <c r="C26" s="5" t="s">
        <v>264</v>
      </c>
      <c r="D26" s="5" t="s">
        <v>262</v>
      </c>
      <c r="E26" s="5">
        <v>71</v>
      </c>
      <c r="F26" s="5">
        <v>33</v>
      </c>
      <c r="G26" s="10">
        <v>52</v>
      </c>
      <c r="H26" s="5">
        <v>85.8</v>
      </c>
      <c r="I26" s="5">
        <f t="shared" si="0"/>
        <v>68.900000000000006</v>
      </c>
      <c r="J26" s="11">
        <f t="shared" si="1"/>
        <v>25</v>
      </c>
    </row>
    <row r="27" spans="1:10" s="8" customFormat="1" ht="21" customHeight="1">
      <c r="A27" s="9" t="s">
        <v>128</v>
      </c>
      <c r="B27" s="5" t="s">
        <v>296</v>
      </c>
      <c r="C27" s="5" t="s">
        <v>264</v>
      </c>
      <c r="D27" s="5" t="s">
        <v>262</v>
      </c>
      <c r="E27" s="5">
        <v>72</v>
      </c>
      <c r="F27" s="5">
        <v>30</v>
      </c>
      <c r="G27" s="10">
        <v>51</v>
      </c>
      <c r="H27" s="5">
        <v>86.6</v>
      </c>
      <c r="I27" s="5">
        <f t="shared" si="0"/>
        <v>68.8</v>
      </c>
      <c r="J27" s="11">
        <f t="shared" si="1"/>
        <v>26</v>
      </c>
    </row>
    <row r="28" spans="1:10" s="8" customFormat="1" ht="21" customHeight="1">
      <c r="A28" s="9" t="s">
        <v>122</v>
      </c>
      <c r="B28" s="5" t="s">
        <v>285</v>
      </c>
      <c r="C28" s="5" t="s">
        <v>261</v>
      </c>
      <c r="D28" s="5" t="s">
        <v>262</v>
      </c>
      <c r="E28" s="5">
        <v>79</v>
      </c>
      <c r="F28" s="5">
        <v>26</v>
      </c>
      <c r="G28" s="10">
        <v>52.5</v>
      </c>
      <c r="H28" s="5">
        <v>84.6</v>
      </c>
      <c r="I28" s="5">
        <f t="shared" si="0"/>
        <v>68.55</v>
      </c>
      <c r="J28" s="11">
        <f t="shared" si="1"/>
        <v>27</v>
      </c>
    </row>
    <row r="29" spans="1:10" s="8" customFormat="1" ht="21" customHeight="1">
      <c r="A29" s="9" t="s">
        <v>142</v>
      </c>
      <c r="B29" s="5" t="s">
        <v>290</v>
      </c>
      <c r="C29" s="5" t="s">
        <v>264</v>
      </c>
      <c r="D29" s="5" t="s">
        <v>262</v>
      </c>
      <c r="E29" s="5">
        <v>64</v>
      </c>
      <c r="F29" s="5">
        <v>40</v>
      </c>
      <c r="G29" s="10">
        <v>52</v>
      </c>
      <c r="H29" s="5">
        <v>84.8</v>
      </c>
      <c r="I29" s="5">
        <f t="shared" si="0"/>
        <v>68.400000000000006</v>
      </c>
      <c r="J29" s="11">
        <f t="shared" si="1"/>
        <v>28</v>
      </c>
    </row>
    <row r="30" spans="1:10" s="8" customFormat="1" ht="21" customHeight="1">
      <c r="A30" s="9" t="s">
        <v>136</v>
      </c>
      <c r="B30" s="5" t="s">
        <v>315</v>
      </c>
      <c r="C30" s="5" t="s">
        <v>264</v>
      </c>
      <c r="D30" s="5" t="s">
        <v>262</v>
      </c>
      <c r="E30" s="5">
        <v>72</v>
      </c>
      <c r="F30" s="5">
        <v>26</v>
      </c>
      <c r="G30" s="10">
        <v>49</v>
      </c>
      <c r="H30" s="5">
        <v>87.4</v>
      </c>
      <c r="I30" s="5">
        <f t="shared" si="0"/>
        <v>68.2</v>
      </c>
      <c r="J30" s="11">
        <f t="shared" si="1"/>
        <v>29</v>
      </c>
    </row>
    <row r="31" spans="1:10" s="8" customFormat="1" ht="21" customHeight="1">
      <c r="A31" s="9">
        <v>1425</v>
      </c>
      <c r="B31" s="5" t="s">
        <v>287</v>
      </c>
      <c r="C31" s="5" t="s">
        <v>264</v>
      </c>
      <c r="D31" s="5" t="s">
        <v>262</v>
      </c>
      <c r="E31" s="5">
        <v>71</v>
      </c>
      <c r="F31" s="5">
        <v>34</v>
      </c>
      <c r="G31" s="10">
        <v>52.5</v>
      </c>
      <c r="H31" s="5">
        <v>83.8</v>
      </c>
      <c r="I31" s="5">
        <f t="shared" si="0"/>
        <v>68.150000000000006</v>
      </c>
      <c r="J31" s="11">
        <f t="shared" si="1"/>
        <v>30</v>
      </c>
    </row>
    <row r="32" spans="1:10" s="8" customFormat="1" ht="21" customHeight="1">
      <c r="A32" s="9">
        <v>1028</v>
      </c>
      <c r="B32" s="5" t="s">
        <v>300</v>
      </c>
      <c r="C32" s="5" t="s">
        <v>261</v>
      </c>
      <c r="D32" s="5" t="s">
        <v>262</v>
      </c>
      <c r="E32" s="5">
        <v>69</v>
      </c>
      <c r="F32" s="5">
        <v>33</v>
      </c>
      <c r="G32" s="10">
        <v>51</v>
      </c>
      <c r="H32" s="5">
        <v>85</v>
      </c>
      <c r="I32" s="5">
        <f t="shared" si="0"/>
        <v>68</v>
      </c>
      <c r="J32" s="11">
        <f t="shared" si="1"/>
        <v>31</v>
      </c>
    </row>
    <row r="33" spans="1:10" s="8" customFormat="1" ht="21" customHeight="1">
      <c r="A33" s="9" t="s">
        <v>123</v>
      </c>
      <c r="B33" s="5" t="s">
        <v>320</v>
      </c>
      <c r="C33" s="5" t="s">
        <v>264</v>
      </c>
      <c r="D33" s="5" t="s">
        <v>262</v>
      </c>
      <c r="E33" s="5">
        <v>71</v>
      </c>
      <c r="F33" s="5">
        <v>26</v>
      </c>
      <c r="G33" s="10">
        <v>48.5</v>
      </c>
      <c r="H33" s="5">
        <v>70.599999999999994</v>
      </c>
      <c r="I33" s="5">
        <f t="shared" si="0"/>
        <v>59.55</v>
      </c>
      <c r="J33" s="11" t="str">
        <f t="shared" si="1"/>
        <v/>
      </c>
    </row>
    <row r="34" spans="1:10" s="8" customFormat="1" ht="21" customHeight="1">
      <c r="A34" s="9" t="s">
        <v>125</v>
      </c>
      <c r="B34" s="5" t="s">
        <v>286</v>
      </c>
      <c r="C34" s="5" t="s">
        <v>264</v>
      </c>
      <c r="D34" s="5" t="s">
        <v>262</v>
      </c>
      <c r="E34" s="5">
        <v>69</v>
      </c>
      <c r="F34" s="5">
        <v>36</v>
      </c>
      <c r="G34" s="10">
        <v>52.5</v>
      </c>
      <c r="H34" s="5">
        <v>78.400000000000006</v>
      </c>
      <c r="I34" s="5">
        <f t="shared" ref="I34:I65" si="2">G34*0.5+H34*0.5</f>
        <v>65.45</v>
      </c>
      <c r="J34" s="11" t="str">
        <f t="shared" ref="J34:J64" si="3">IF(RANK(I34,I:I)&lt;=31,RANK(I34,I:I),"")</f>
        <v/>
      </c>
    </row>
    <row r="35" spans="1:10" s="8" customFormat="1" ht="21" customHeight="1">
      <c r="A35" s="9" t="s">
        <v>126</v>
      </c>
      <c r="B35" s="5" t="s">
        <v>313</v>
      </c>
      <c r="C35" s="5" t="s">
        <v>264</v>
      </c>
      <c r="D35" s="5" t="s">
        <v>262</v>
      </c>
      <c r="E35" s="5">
        <v>67</v>
      </c>
      <c r="F35" s="5">
        <v>29</v>
      </c>
      <c r="G35" s="10">
        <v>48</v>
      </c>
      <c r="H35" s="5">
        <v>82</v>
      </c>
      <c r="I35" s="5">
        <f t="shared" si="2"/>
        <v>65</v>
      </c>
      <c r="J35" s="11" t="str">
        <f t="shared" si="3"/>
        <v/>
      </c>
    </row>
    <row r="36" spans="1:10" s="8" customFormat="1" ht="21" customHeight="1">
      <c r="A36" s="9" t="s">
        <v>127</v>
      </c>
      <c r="B36" s="5" t="s">
        <v>284</v>
      </c>
      <c r="C36" s="5" t="s">
        <v>264</v>
      </c>
      <c r="D36" s="5" t="s">
        <v>262</v>
      </c>
      <c r="E36" s="5">
        <v>63</v>
      </c>
      <c r="F36" s="5">
        <v>43</v>
      </c>
      <c r="G36" s="10">
        <v>53</v>
      </c>
      <c r="H36" s="5">
        <v>79</v>
      </c>
      <c r="I36" s="5">
        <f t="shared" si="2"/>
        <v>66</v>
      </c>
      <c r="J36" s="11" t="str">
        <f t="shared" si="3"/>
        <v/>
      </c>
    </row>
    <row r="37" spans="1:10" s="8" customFormat="1" ht="21" customHeight="1">
      <c r="A37" s="9" t="s">
        <v>129</v>
      </c>
      <c r="B37" s="5" t="s">
        <v>308</v>
      </c>
      <c r="C37" s="5" t="s">
        <v>264</v>
      </c>
      <c r="D37" s="5" t="s">
        <v>262</v>
      </c>
      <c r="E37" s="5">
        <v>64</v>
      </c>
      <c r="F37" s="5">
        <v>35</v>
      </c>
      <c r="G37" s="10">
        <v>49.5</v>
      </c>
      <c r="H37" s="5">
        <v>83.6</v>
      </c>
      <c r="I37" s="5">
        <f t="shared" si="2"/>
        <v>66.55</v>
      </c>
      <c r="J37" s="11" t="str">
        <f t="shared" si="3"/>
        <v/>
      </c>
    </row>
    <row r="38" spans="1:10" s="8" customFormat="1" ht="21" customHeight="1">
      <c r="A38" s="9" t="s">
        <v>134</v>
      </c>
      <c r="B38" s="5" t="s">
        <v>268</v>
      </c>
      <c r="C38" s="5" t="s">
        <v>264</v>
      </c>
      <c r="D38" s="5" t="s">
        <v>262</v>
      </c>
      <c r="E38" s="5">
        <v>69</v>
      </c>
      <c r="F38" s="5">
        <v>47</v>
      </c>
      <c r="G38" s="10">
        <v>58</v>
      </c>
      <c r="H38" s="5">
        <v>77</v>
      </c>
      <c r="I38" s="5">
        <f t="shared" si="2"/>
        <v>67.5</v>
      </c>
      <c r="J38" s="11" t="str">
        <f t="shared" si="3"/>
        <v/>
      </c>
    </row>
    <row r="39" spans="1:10" s="8" customFormat="1" ht="21" customHeight="1">
      <c r="A39" s="9" t="s">
        <v>135</v>
      </c>
      <c r="B39" s="5" t="s">
        <v>289</v>
      </c>
      <c r="C39" s="5" t="s">
        <v>264</v>
      </c>
      <c r="D39" s="5" t="s">
        <v>262</v>
      </c>
      <c r="E39" s="5">
        <v>62</v>
      </c>
      <c r="F39" s="5">
        <v>42</v>
      </c>
      <c r="G39" s="10">
        <v>52</v>
      </c>
      <c r="H39" s="5">
        <v>80.2</v>
      </c>
      <c r="I39" s="5">
        <f t="shared" si="2"/>
        <v>66.099999999999994</v>
      </c>
      <c r="J39" s="11" t="str">
        <f t="shared" si="3"/>
        <v/>
      </c>
    </row>
    <row r="40" spans="1:10" s="8" customFormat="1" ht="21" customHeight="1">
      <c r="A40" s="9" t="s">
        <v>137</v>
      </c>
      <c r="B40" s="5" t="s">
        <v>301</v>
      </c>
      <c r="C40" s="5" t="s">
        <v>264</v>
      </c>
      <c r="D40" s="5" t="s">
        <v>262</v>
      </c>
      <c r="E40" s="5">
        <v>72</v>
      </c>
      <c r="F40" s="5">
        <v>29</v>
      </c>
      <c r="G40" s="10">
        <v>50.5</v>
      </c>
      <c r="H40" s="5">
        <v>84.2</v>
      </c>
      <c r="I40" s="5">
        <f t="shared" si="2"/>
        <v>67.349999999999994</v>
      </c>
      <c r="J40" s="11" t="str">
        <f t="shared" si="3"/>
        <v/>
      </c>
    </row>
    <row r="41" spans="1:10" s="8" customFormat="1" ht="21" customHeight="1">
      <c r="A41" s="9" t="s">
        <v>138</v>
      </c>
      <c r="B41" s="5" t="s">
        <v>305</v>
      </c>
      <c r="C41" s="5" t="s">
        <v>264</v>
      </c>
      <c r="D41" s="5" t="s">
        <v>262</v>
      </c>
      <c r="E41" s="5">
        <v>65</v>
      </c>
      <c r="F41" s="5">
        <v>35</v>
      </c>
      <c r="G41" s="10">
        <v>50</v>
      </c>
      <c r="H41" s="5">
        <v>79.8</v>
      </c>
      <c r="I41" s="5">
        <f t="shared" si="2"/>
        <v>64.900000000000006</v>
      </c>
      <c r="J41" s="11" t="str">
        <f t="shared" si="3"/>
        <v/>
      </c>
    </row>
    <row r="42" spans="1:10" s="8" customFormat="1" ht="21" customHeight="1">
      <c r="A42" s="9" t="s">
        <v>141</v>
      </c>
      <c r="B42" s="5" t="s">
        <v>291</v>
      </c>
      <c r="C42" s="5" t="s">
        <v>264</v>
      </c>
      <c r="D42" s="5" t="s">
        <v>262</v>
      </c>
      <c r="E42" s="5">
        <v>68</v>
      </c>
      <c r="F42" s="5">
        <v>35</v>
      </c>
      <c r="G42" s="10">
        <v>51.5</v>
      </c>
      <c r="H42" s="5">
        <v>79.599999999999994</v>
      </c>
      <c r="I42" s="5">
        <f t="shared" si="2"/>
        <v>65.55</v>
      </c>
      <c r="J42" s="11" t="str">
        <f t="shared" si="3"/>
        <v/>
      </c>
    </row>
    <row r="43" spans="1:10" s="8" customFormat="1" ht="21" customHeight="1">
      <c r="A43" s="9" t="s">
        <v>144</v>
      </c>
      <c r="B43" s="5" t="s">
        <v>310</v>
      </c>
      <c r="C43" s="5" t="s">
        <v>264</v>
      </c>
      <c r="D43" s="5" t="s">
        <v>262</v>
      </c>
      <c r="E43" s="5">
        <v>62</v>
      </c>
      <c r="F43" s="5">
        <v>37</v>
      </c>
      <c r="G43" s="10">
        <v>49.5</v>
      </c>
      <c r="H43" s="5">
        <v>81</v>
      </c>
      <c r="I43" s="5">
        <f t="shared" si="2"/>
        <v>65.25</v>
      </c>
      <c r="J43" s="11" t="str">
        <f t="shared" si="3"/>
        <v/>
      </c>
    </row>
    <row r="44" spans="1:10" s="8" customFormat="1" ht="21" customHeight="1">
      <c r="A44" s="9" t="s">
        <v>145</v>
      </c>
      <c r="B44" s="5" t="s">
        <v>297</v>
      </c>
      <c r="C44" s="5" t="s">
        <v>264</v>
      </c>
      <c r="D44" s="5" t="s">
        <v>262</v>
      </c>
      <c r="E44" s="5">
        <v>78</v>
      </c>
      <c r="F44" s="5">
        <v>24</v>
      </c>
      <c r="G44" s="10">
        <v>51</v>
      </c>
      <c r="H44" s="5">
        <v>82.6</v>
      </c>
      <c r="I44" s="5">
        <f t="shared" si="2"/>
        <v>66.8</v>
      </c>
      <c r="J44" s="11" t="str">
        <f t="shared" si="3"/>
        <v/>
      </c>
    </row>
    <row r="45" spans="1:10" s="8" customFormat="1" ht="21" customHeight="1">
      <c r="A45" s="9" t="s">
        <v>146</v>
      </c>
      <c r="B45" s="5" t="s">
        <v>324</v>
      </c>
      <c r="C45" s="5" t="s">
        <v>261</v>
      </c>
      <c r="D45" s="5" t="s">
        <v>262</v>
      </c>
      <c r="E45" s="5">
        <v>62</v>
      </c>
      <c r="F45" s="5">
        <v>34</v>
      </c>
      <c r="G45" s="10">
        <v>48</v>
      </c>
      <c r="H45" s="5">
        <v>81.2</v>
      </c>
      <c r="I45" s="5">
        <f t="shared" si="2"/>
        <v>64.599999999999994</v>
      </c>
      <c r="J45" s="11" t="str">
        <f t="shared" si="3"/>
        <v/>
      </c>
    </row>
    <row r="46" spans="1:10" s="8" customFormat="1" ht="21" customHeight="1">
      <c r="A46" s="9" t="s">
        <v>147</v>
      </c>
      <c r="B46" s="5" t="s">
        <v>306</v>
      </c>
      <c r="C46" s="5" t="s">
        <v>264</v>
      </c>
      <c r="D46" s="5" t="s">
        <v>262</v>
      </c>
      <c r="E46" s="5">
        <v>76</v>
      </c>
      <c r="F46" s="5">
        <v>24</v>
      </c>
      <c r="G46" s="10">
        <v>50</v>
      </c>
      <c r="H46" s="5">
        <v>79.400000000000006</v>
      </c>
      <c r="I46" s="5">
        <f t="shared" si="2"/>
        <v>64.7</v>
      </c>
      <c r="J46" s="11" t="str">
        <f t="shared" si="3"/>
        <v/>
      </c>
    </row>
    <row r="47" spans="1:10" s="8" customFormat="1" ht="21" customHeight="1">
      <c r="A47" s="9" t="s">
        <v>148</v>
      </c>
      <c r="B47" s="5" t="s">
        <v>311</v>
      </c>
      <c r="C47" s="5" t="s">
        <v>264</v>
      </c>
      <c r="D47" s="5" t="s">
        <v>262</v>
      </c>
      <c r="E47" s="5">
        <v>72</v>
      </c>
      <c r="F47" s="5">
        <v>27</v>
      </c>
      <c r="G47" s="10">
        <v>49.5</v>
      </c>
      <c r="H47" s="5">
        <v>74.400000000000006</v>
      </c>
      <c r="I47" s="5">
        <f t="shared" si="2"/>
        <v>61.95</v>
      </c>
      <c r="J47" s="11" t="str">
        <f t="shared" si="3"/>
        <v/>
      </c>
    </row>
    <row r="48" spans="1:10" s="8" customFormat="1" ht="21" customHeight="1">
      <c r="A48" s="9">
        <v>1001</v>
      </c>
      <c r="B48" s="5" t="s">
        <v>298</v>
      </c>
      <c r="C48" s="5" t="s">
        <v>264</v>
      </c>
      <c r="D48" s="5" t="s">
        <v>262</v>
      </c>
      <c r="E48" s="5">
        <v>72</v>
      </c>
      <c r="F48" s="5">
        <v>30</v>
      </c>
      <c r="G48" s="10">
        <v>51</v>
      </c>
      <c r="H48" s="5">
        <v>0</v>
      </c>
      <c r="I48" s="5">
        <f t="shared" si="2"/>
        <v>25.5</v>
      </c>
      <c r="J48" s="11" t="str">
        <f t="shared" si="3"/>
        <v/>
      </c>
    </row>
    <row r="49" spans="1:10" s="8" customFormat="1" ht="21" customHeight="1">
      <c r="A49" s="9">
        <v>1005</v>
      </c>
      <c r="B49" s="5" t="s">
        <v>299</v>
      </c>
      <c r="C49" s="5" t="s">
        <v>264</v>
      </c>
      <c r="D49" s="5" t="s">
        <v>262</v>
      </c>
      <c r="E49" s="5">
        <v>79</v>
      </c>
      <c r="F49" s="5">
        <v>23</v>
      </c>
      <c r="G49" s="10">
        <v>51</v>
      </c>
      <c r="H49" s="5">
        <v>82</v>
      </c>
      <c r="I49" s="5">
        <f t="shared" si="2"/>
        <v>66.5</v>
      </c>
      <c r="J49" s="11" t="str">
        <f t="shared" si="3"/>
        <v/>
      </c>
    </row>
    <row r="50" spans="1:10" s="8" customFormat="1" ht="21" customHeight="1">
      <c r="A50" s="9">
        <v>1016</v>
      </c>
      <c r="B50" s="5" t="s">
        <v>316</v>
      </c>
      <c r="C50" s="5" t="s">
        <v>264</v>
      </c>
      <c r="D50" s="5" t="s">
        <v>262</v>
      </c>
      <c r="E50" s="5">
        <v>72</v>
      </c>
      <c r="F50" s="5">
        <v>26</v>
      </c>
      <c r="G50" s="10">
        <v>49</v>
      </c>
      <c r="H50" s="5">
        <v>84.4</v>
      </c>
      <c r="I50" s="5">
        <f t="shared" si="2"/>
        <v>66.7</v>
      </c>
      <c r="J50" s="11" t="str">
        <f t="shared" si="3"/>
        <v/>
      </c>
    </row>
    <row r="51" spans="1:10" s="8" customFormat="1" ht="21" customHeight="1">
      <c r="A51" s="9">
        <v>1019</v>
      </c>
      <c r="B51" s="5" t="s">
        <v>325</v>
      </c>
      <c r="C51" s="5" t="s">
        <v>264</v>
      </c>
      <c r="D51" s="5" t="s">
        <v>262</v>
      </c>
      <c r="E51" s="5">
        <v>78</v>
      </c>
      <c r="F51" s="5">
        <v>18</v>
      </c>
      <c r="G51" s="10">
        <v>48</v>
      </c>
      <c r="H51" s="5">
        <v>78.2</v>
      </c>
      <c r="I51" s="5">
        <f t="shared" si="2"/>
        <v>63.1</v>
      </c>
      <c r="J51" s="11" t="str">
        <f t="shared" si="3"/>
        <v/>
      </c>
    </row>
    <row r="52" spans="1:10" s="8" customFormat="1" ht="21" customHeight="1">
      <c r="A52" s="9">
        <v>1029</v>
      </c>
      <c r="B52" s="5" t="s">
        <v>302</v>
      </c>
      <c r="C52" s="5" t="s">
        <v>264</v>
      </c>
      <c r="D52" s="5" t="s">
        <v>262</v>
      </c>
      <c r="E52" s="5">
        <v>65</v>
      </c>
      <c r="F52" s="5">
        <v>36</v>
      </c>
      <c r="G52" s="10">
        <v>50.5</v>
      </c>
      <c r="H52" s="5">
        <v>82</v>
      </c>
      <c r="I52" s="5">
        <f t="shared" si="2"/>
        <v>66.25</v>
      </c>
      <c r="J52" s="11" t="str">
        <f t="shared" si="3"/>
        <v/>
      </c>
    </row>
    <row r="53" spans="1:10" s="8" customFormat="1" ht="21" customHeight="1">
      <c r="A53" s="9">
        <v>1102</v>
      </c>
      <c r="B53" s="5" t="s">
        <v>312</v>
      </c>
      <c r="C53" s="5" t="s">
        <v>264</v>
      </c>
      <c r="D53" s="5" t="s">
        <v>262</v>
      </c>
      <c r="E53" s="5">
        <v>77</v>
      </c>
      <c r="F53" s="5">
        <v>22</v>
      </c>
      <c r="G53" s="10">
        <v>49.5</v>
      </c>
      <c r="H53" s="5">
        <v>80.599999999999994</v>
      </c>
      <c r="I53" s="5">
        <f t="shared" si="2"/>
        <v>65.05</v>
      </c>
      <c r="J53" s="11" t="str">
        <f t="shared" si="3"/>
        <v/>
      </c>
    </row>
    <row r="54" spans="1:10" s="8" customFormat="1" ht="21" customHeight="1">
      <c r="A54" s="9">
        <v>1106</v>
      </c>
      <c r="B54" s="5" t="s">
        <v>293</v>
      </c>
      <c r="C54" s="5" t="s">
        <v>264</v>
      </c>
      <c r="D54" s="5" t="s">
        <v>262</v>
      </c>
      <c r="E54" s="5">
        <v>79</v>
      </c>
      <c r="F54" s="5">
        <v>24</v>
      </c>
      <c r="G54" s="10">
        <v>51.5</v>
      </c>
      <c r="H54" s="5">
        <v>81.400000000000006</v>
      </c>
      <c r="I54" s="5">
        <f t="shared" si="2"/>
        <v>66.45</v>
      </c>
      <c r="J54" s="11" t="str">
        <f t="shared" si="3"/>
        <v/>
      </c>
    </row>
    <row r="55" spans="1:10" s="8" customFormat="1" ht="21" customHeight="1">
      <c r="A55" s="9">
        <v>1114</v>
      </c>
      <c r="B55" s="5" t="s">
        <v>313</v>
      </c>
      <c r="C55" s="5" t="s">
        <v>264</v>
      </c>
      <c r="D55" s="5" t="s">
        <v>262</v>
      </c>
      <c r="E55" s="5">
        <v>71</v>
      </c>
      <c r="F55" s="5">
        <v>28</v>
      </c>
      <c r="G55" s="10">
        <v>49.5</v>
      </c>
      <c r="H55" s="5">
        <v>82.2</v>
      </c>
      <c r="I55" s="5">
        <f t="shared" si="2"/>
        <v>65.849999999999994</v>
      </c>
      <c r="J55" s="11" t="str">
        <f t="shared" si="3"/>
        <v/>
      </c>
    </row>
    <row r="56" spans="1:10" s="8" customFormat="1" ht="21" customHeight="1">
      <c r="A56" s="9">
        <v>1115</v>
      </c>
      <c r="B56" s="5" t="s">
        <v>317</v>
      </c>
      <c r="C56" s="5" t="s">
        <v>264</v>
      </c>
      <c r="D56" s="5" t="s">
        <v>262</v>
      </c>
      <c r="E56" s="5">
        <v>75</v>
      </c>
      <c r="F56" s="5">
        <v>23</v>
      </c>
      <c r="G56" s="10">
        <v>49</v>
      </c>
      <c r="H56" s="5">
        <v>83.2</v>
      </c>
      <c r="I56" s="5">
        <f t="shared" si="2"/>
        <v>66.099999999999994</v>
      </c>
      <c r="J56" s="11" t="str">
        <f t="shared" si="3"/>
        <v/>
      </c>
    </row>
    <row r="57" spans="1:10" s="8" customFormat="1" ht="21" customHeight="1">
      <c r="A57" s="9">
        <v>1118</v>
      </c>
      <c r="B57" s="5" t="s">
        <v>314</v>
      </c>
      <c r="C57" s="5" t="s">
        <v>264</v>
      </c>
      <c r="D57" s="5" t="s">
        <v>262</v>
      </c>
      <c r="E57" s="5">
        <v>58</v>
      </c>
      <c r="F57" s="5">
        <v>41</v>
      </c>
      <c r="G57" s="10">
        <v>49.5</v>
      </c>
      <c r="H57" s="5">
        <v>81.2</v>
      </c>
      <c r="I57" s="5">
        <f t="shared" si="2"/>
        <v>65.349999999999994</v>
      </c>
      <c r="J57" s="11" t="str">
        <f t="shared" si="3"/>
        <v/>
      </c>
    </row>
    <row r="58" spans="1:10" s="8" customFormat="1" ht="21" customHeight="1">
      <c r="A58" s="9">
        <v>1127</v>
      </c>
      <c r="B58" s="5" t="s">
        <v>318</v>
      </c>
      <c r="C58" s="5" t="s">
        <v>264</v>
      </c>
      <c r="D58" s="5" t="s">
        <v>262</v>
      </c>
      <c r="E58" s="5">
        <v>71</v>
      </c>
      <c r="F58" s="5">
        <v>27</v>
      </c>
      <c r="G58" s="10">
        <v>49</v>
      </c>
      <c r="H58" s="5">
        <v>0</v>
      </c>
      <c r="I58" s="5">
        <f t="shared" si="2"/>
        <v>24.5</v>
      </c>
      <c r="J58" s="11" t="str">
        <f t="shared" si="3"/>
        <v/>
      </c>
    </row>
    <row r="59" spans="1:10" s="8" customFormat="1" ht="21" customHeight="1">
      <c r="A59" s="9">
        <v>1222</v>
      </c>
      <c r="B59" s="5" t="s">
        <v>319</v>
      </c>
      <c r="C59" s="5" t="s">
        <v>264</v>
      </c>
      <c r="D59" s="5" t="s">
        <v>262</v>
      </c>
      <c r="E59" s="5">
        <v>67</v>
      </c>
      <c r="F59" s="5">
        <v>31</v>
      </c>
      <c r="G59" s="10">
        <v>49</v>
      </c>
      <c r="H59" s="5">
        <v>82</v>
      </c>
      <c r="I59" s="5">
        <f t="shared" si="2"/>
        <v>65.5</v>
      </c>
      <c r="J59" s="11" t="str">
        <f t="shared" si="3"/>
        <v/>
      </c>
    </row>
    <row r="60" spans="1:10" s="8" customFormat="1" ht="21" customHeight="1">
      <c r="A60" s="9">
        <v>1313</v>
      </c>
      <c r="B60" s="5" t="s">
        <v>326</v>
      </c>
      <c r="C60" s="5" t="s">
        <v>264</v>
      </c>
      <c r="D60" s="5" t="s">
        <v>262</v>
      </c>
      <c r="E60" s="5">
        <v>69</v>
      </c>
      <c r="F60" s="5">
        <v>27</v>
      </c>
      <c r="G60" s="10">
        <v>48</v>
      </c>
      <c r="H60" s="5">
        <v>78.2</v>
      </c>
      <c r="I60" s="5">
        <f t="shared" si="2"/>
        <v>63.1</v>
      </c>
      <c r="J60" s="11" t="str">
        <f t="shared" si="3"/>
        <v/>
      </c>
    </row>
    <row r="61" spans="1:10" s="8" customFormat="1" ht="21" customHeight="1">
      <c r="A61" s="9">
        <v>1319</v>
      </c>
      <c r="B61" s="5" t="s">
        <v>322</v>
      </c>
      <c r="C61" s="5" t="s">
        <v>264</v>
      </c>
      <c r="D61" s="5" t="s">
        <v>262</v>
      </c>
      <c r="E61" s="5">
        <v>62</v>
      </c>
      <c r="F61" s="5">
        <v>35</v>
      </c>
      <c r="G61" s="10">
        <v>48.5</v>
      </c>
      <c r="H61" s="5">
        <v>86.6</v>
      </c>
      <c r="I61" s="5">
        <f t="shared" si="2"/>
        <v>67.55</v>
      </c>
      <c r="J61" s="11" t="str">
        <f t="shared" si="3"/>
        <v/>
      </c>
    </row>
    <row r="62" spans="1:10" s="8" customFormat="1" ht="21" customHeight="1">
      <c r="A62" s="9">
        <v>1414</v>
      </c>
      <c r="B62" s="5" t="s">
        <v>303</v>
      </c>
      <c r="C62" s="5" t="s">
        <v>264</v>
      </c>
      <c r="D62" s="5" t="s">
        <v>262</v>
      </c>
      <c r="E62" s="5">
        <v>69</v>
      </c>
      <c r="F62" s="5">
        <v>32</v>
      </c>
      <c r="G62" s="10">
        <v>50.5</v>
      </c>
      <c r="H62" s="5">
        <v>80.599999999999994</v>
      </c>
      <c r="I62" s="5">
        <f t="shared" si="2"/>
        <v>65.55</v>
      </c>
      <c r="J62" s="11" t="str">
        <f t="shared" si="3"/>
        <v/>
      </c>
    </row>
    <row r="63" spans="1:10" s="8" customFormat="1" ht="21" customHeight="1">
      <c r="A63" s="9">
        <v>1420</v>
      </c>
      <c r="B63" s="5" t="s">
        <v>304</v>
      </c>
      <c r="C63" s="5" t="s">
        <v>261</v>
      </c>
      <c r="D63" s="5" t="s">
        <v>262</v>
      </c>
      <c r="E63" s="5">
        <v>54</v>
      </c>
      <c r="F63" s="5">
        <v>47</v>
      </c>
      <c r="G63" s="10">
        <v>50.5</v>
      </c>
      <c r="H63" s="5">
        <v>0</v>
      </c>
      <c r="I63" s="5">
        <f t="shared" si="2"/>
        <v>25.25</v>
      </c>
      <c r="J63" s="11" t="str">
        <f t="shared" si="3"/>
        <v/>
      </c>
    </row>
    <row r="64" spans="1:10" s="8" customFormat="1" ht="21" customHeight="1">
      <c r="A64" s="9">
        <v>1421</v>
      </c>
      <c r="B64" s="5" t="s">
        <v>280</v>
      </c>
      <c r="C64" s="5" t="s">
        <v>264</v>
      </c>
      <c r="D64" s="5" t="s">
        <v>262</v>
      </c>
      <c r="E64" s="5">
        <v>75</v>
      </c>
      <c r="F64" s="5">
        <v>36</v>
      </c>
      <c r="G64" s="10">
        <v>55.5</v>
      </c>
      <c r="H64" s="5">
        <v>79.599999999999994</v>
      </c>
      <c r="I64" s="5">
        <f t="shared" si="2"/>
        <v>67.55</v>
      </c>
      <c r="J64" s="11" t="str">
        <f t="shared" si="3"/>
        <v/>
      </c>
    </row>
    <row r="65" spans="1:10" s="8" customFormat="1" ht="21" customHeight="1">
      <c r="A65" s="9">
        <v>1205</v>
      </c>
      <c r="B65" s="5" t="s">
        <v>307</v>
      </c>
      <c r="C65" s="5" t="s">
        <v>261</v>
      </c>
      <c r="D65" s="5" t="s">
        <v>262</v>
      </c>
      <c r="E65" s="5">
        <v>65</v>
      </c>
      <c r="F65" s="5">
        <v>35</v>
      </c>
      <c r="G65" s="10">
        <v>50</v>
      </c>
      <c r="H65" s="5">
        <v>86</v>
      </c>
      <c r="I65" s="5">
        <f t="shared" si="2"/>
        <v>68</v>
      </c>
      <c r="J65" s="11"/>
    </row>
  </sheetData>
  <sheetCalcPr fullCalcOnLoad="1"/>
  <autoFilter ref="A1:J65">
    <sortState ref="A2:J65">
      <sortCondition ref="J1:J65"/>
    </sortState>
  </autoFilter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&amp;C&amp;"黑体,常规"&amp;20常宁市2016年教师招聘综合成绩册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>
  <dimension ref="A1:K19"/>
  <sheetViews>
    <sheetView workbookViewId="0">
      <selection activeCell="N16" sqref="N16"/>
    </sheetView>
  </sheetViews>
  <sheetFormatPr defaultRowHeight="12.75"/>
  <cols>
    <col min="1" max="1" width="10.7109375" style="13" customWidth="1"/>
    <col min="2" max="2" width="13.7109375" style="13" customWidth="1"/>
    <col min="3" max="3" width="6.42578125" style="13" customWidth="1"/>
    <col min="4" max="4" width="16.7109375" style="13" customWidth="1"/>
    <col min="5" max="5" width="5.28515625" style="13" hidden="1" customWidth="1"/>
    <col min="6" max="6" width="6.85546875" style="13" hidden="1" customWidth="1"/>
    <col min="7" max="7" width="6.28515625" style="13" hidden="1" customWidth="1"/>
    <col min="8" max="8" width="9.7109375" style="14" customWidth="1"/>
    <col min="9" max="10" width="7.7109375" style="13" customWidth="1"/>
    <col min="11" max="11" width="9.7109375" style="14" customWidth="1"/>
    <col min="12" max="16384" width="9.140625" style="13"/>
  </cols>
  <sheetData>
    <row r="1" spans="1:11" s="8" customFormat="1" ht="21" customHeight="1">
      <c r="A1" s="6" t="s">
        <v>0</v>
      </c>
      <c r="B1" s="5" t="s">
        <v>1</v>
      </c>
      <c r="C1" s="5" t="s">
        <v>2</v>
      </c>
      <c r="D1" s="6" t="s">
        <v>3</v>
      </c>
      <c r="E1" s="6" t="s">
        <v>244</v>
      </c>
      <c r="F1" s="6" t="s">
        <v>245</v>
      </c>
      <c r="G1" s="6" t="s">
        <v>327</v>
      </c>
      <c r="H1" s="7" t="s">
        <v>246</v>
      </c>
      <c r="I1" s="6" t="s">
        <v>247</v>
      </c>
      <c r="J1" s="6" t="s">
        <v>248</v>
      </c>
      <c r="K1" s="7" t="s">
        <v>249</v>
      </c>
    </row>
    <row r="2" spans="1:11" s="8" customFormat="1" ht="21" customHeight="1">
      <c r="A2" s="5" t="s">
        <v>158</v>
      </c>
      <c r="B2" s="5" t="s">
        <v>159</v>
      </c>
      <c r="C2" s="5" t="s">
        <v>5</v>
      </c>
      <c r="D2" s="5" t="s">
        <v>151</v>
      </c>
      <c r="E2" s="5">
        <v>78</v>
      </c>
      <c r="F2" s="5">
        <v>34</v>
      </c>
      <c r="G2" s="5">
        <v>68</v>
      </c>
      <c r="H2" s="10">
        <v>60</v>
      </c>
      <c r="I2" s="5">
        <v>86.8</v>
      </c>
      <c r="J2" s="5">
        <f t="shared" ref="J2:J19" si="0">H2*0.5+I2*0.5</f>
        <v>73.400000000000006</v>
      </c>
      <c r="K2" s="11">
        <f t="shared" ref="K2:K19" si="1">IF(RANK(J2,J:J)&lt;=9,RANK(J2,J:J),"")</f>
        <v>1</v>
      </c>
    </row>
    <row r="3" spans="1:11" s="8" customFormat="1" ht="21" customHeight="1">
      <c r="A3" s="5" t="s">
        <v>154</v>
      </c>
      <c r="B3" s="5" t="s">
        <v>155</v>
      </c>
      <c r="C3" s="5" t="s">
        <v>5</v>
      </c>
      <c r="D3" s="5" t="s">
        <v>151</v>
      </c>
      <c r="E3" s="5">
        <v>67</v>
      </c>
      <c r="F3" s="5">
        <v>41</v>
      </c>
      <c r="G3" s="5">
        <v>57</v>
      </c>
      <c r="H3" s="10">
        <v>55</v>
      </c>
      <c r="I3" s="5">
        <v>91.1</v>
      </c>
      <c r="J3" s="5">
        <f t="shared" si="0"/>
        <v>73.05</v>
      </c>
      <c r="K3" s="11">
        <f t="shared" si="1"/>
        <v>2</v>
      </c>
    </row>
    <row r="4" spans="1:11" s="8" customFormat="1" ht="21" customHeight="1">
      <c r="A4" s="5" t="s">
        <v>177</v>
      </c>
      <c r="B4" s="5" t="s">
        <v>178</v>
      </c>
      <c r="C4" s="5" t="s">
        <v>5</v>
      </c>
      <c r="D4" s="5" t="s">
        <v>151</v>
      </c>
      <c r="E4" s="5">
        <v>70</v>
      </c>
      <c r="F4" s="5">
        <v>27</v>
      </c>
      <c r="G4" s="5">
        <v>52.5</v>
      </c>
      <c r="H4" s="10">
        <v>49.833333333333336</v>
      </c>
      <c r="I4" s="5">
        <v>95.4</v>
      </c>
      <c r="J4" s="5">
        <f t="shared" si="0"/>
        <v>72.616666666666674</v>
      </c>
      <c r="K4" s="11">
        <f t="shared" si="1"/>
        <v>3</v>
      </c>
    </row>
    <row r="5" spans="1:11" s="8" customFormat="1" ht="21" customHeight="1">
      <c r="A5" s="5" t="s">
        <v>163</v>
      </c>
      <c r="B5" s="5" t="s">
        <v>164</v>
      </c>
      <c r="C5" s="5" t="s">
        <v>5</v>
      </c>
      <c r="D5" s="5" t="s">
        <v>151</v>
      </c>
      <c r="E5" s="5">
        <v>67</v>
      </c>
      <c r="F5" s="5">
        <v>27</v>
      </c>
      <c r="G5" s="5">
        <v>50</v>
      </c>
      <c r="H5" s="10">
        <v>48</v>
      </c>
      <c r="I5" s="5">
        <v>95.16</v>
      </c>
      <c r="J5" s="5">
        <f t="shared" si="0"/>
        <v>71.58</v>
      </c>
      <c r="K5" s="11">
        <f t="shared" si="1"/>
        <v>4</v>
      </c>
    </row>
    <row r="6" spans="1:11" s="8" customFormat="1" ht="21" customHeight="1">
      <c r="A6" s="5" t="s">
        <v>152</v>
      </c>
      <c r="B6" s="5" t="s">
        <v>153</v>
      </c>
      <c r="C6" s="5" t="s">
        <v>5</v>
      </c>
      <c r="D6" s="5" t="s">
        <v>151</v>
      </c>
      <c r="E6" s="5">
        <v>67</v>
      </c>
      <c r="F6" s="5">
        <v>26</v>
      </c>
      <c r="G6" s="5">
        <v>54</v>
      </c>
      <c r="H6" s="10">
        <v>49</v>
      </c>
      <c r="I6" s="5">
        <v>92.96</v>
      </c>
      <c r="J6" s="5">
        <f t="shared" si="0"/>
        <v>70.97999999999999</v>
      </c>
      <c r="K6" s="11">
        <f t="shared" si="1"/>
        <v>5</v>
      </c>
    </row>
    <row r="7" spans="1:11" s="8" customFormat="1" ht="21" customHeight="1">
      <c r="A7" s="5" t="s">
        <v>165</v>
      </c>
      <c r="B7" s="5" t="s">
        <v>166</v>
      </c>
      <c r="C7" s="5" t="s">
        <v>5</v>
      </c>
      <c r="D7" s="5" t="s">
        <v>151</v>
      </c>
      <c r="E7" s="5">
        <v>69</v>
      </c>
      <c r="F7" s="5">
        <v>22</v>
      </c>
      <c r="G7" s="5">
        <v>61</v>
      </c>
      <c r="H7" s="10">
        <v>50.666666666666664</v>
      </c>
      <c r="I7" s="5">
        <v>86.6</v>
      </c>
      <c r="J7" s="5">
        <f t="shared" si="0"/>
        <v>68.633333333333326</v>
      </c>
      <c r="K7" s="11">
        <f t="shared" si="1"/>
        <v>6</v>
      </c>
    </row>
    <row r="8" spans="1:11" s="8" customFormat="1" ht="21" customHeight="1">
      <c r="A8" s="5" t="s">
        <v>189</v>
      </c>
      <c r="B8" s="5" t="s">
        <v>150</v>
      </c>
      <c r="C8" s="5" t="s">
        <v>5</v>
      </c>
      <c r="D8" s="5" t="s">
        <v>151</v>
      </c>
      <c r="E8" s="5">
        <v>64</v>
      </c>
      <c r="F8" s="5">
        <v>20</v>
      </c>
      <c r="G8" s="5">
        <v>50</v>
      </c>
      <c r="H8" s="10">
        <v>44.666666666666664</v>
      </c>
      <c r="I8" s="5">
        <v>84.74</v>
      </c>
      <c r="J8" s="5">
        <f t="shared" si="0"/>
        <v>64.703333333333333</v>
      </c>
      <c r="K8" s="11">
        <f t="shared" si="1"/>
        <v>7</v>
      </c>
    </row>
    <row r="9" spans="1:11" s="8" customFormat="1" ht="21" customHeight="1">
      <c r="A9" s="5" t="s">
        <v>179</v>
      </c>
      <c r="B9" s="5" t="s">
        <v>180</v>
      </c>
      <c r="C9" s="5" t="s">
        <v>5</v>
      </c>
      <c r="D9" s="5" t="s">
        <v>151</v>
      </c>
      <c r="E9" s="5">
        <v>65</v>
      </c>
      <c r="F9" s="5">
        <v>16</v>
      </c>
      <c r="G9" s="5">
        <v>35</v>
      </c>
      <c r="H9" s="10">
        <v>38.666666666666664</v>
      </c>
      <c r="I9" s="5">
        <v>90</v>
      </c>
      <c r="J9" s="5">
        <f t="shared" si="0"/>
        <v>64.333333333333329</v>
      </c>
      <c r="K9" s="11">
        <f t="shared" si="1"/>
        <v>8</v>
      </c>
    </row>
    <row r="10" spans="1:11" s="8" customFormat="1" ht="21" customHeight="1">
      <c r="A10" s="5" t="s">
        <v>173</v>
      </c>
      <c r="B10" s="5" t="s">
        <v>174</v>
      </c>
      <c r="C10" s="5" t="s">
        <v>5</v>
      </c>
      <c r="D10" s="5" t="s">
        <v>151</v>
      </c>
      <c r="E10" s="5">
        <v>64</v>
      </c>
      <c r="F10" s="5">
        <v>18</v>
      </c>
      <c r="G10" s="5">
        <v>34</v>
      </c>
      <c r="H10" s="10">
        <v>38.666666666666664</v>
      </c>
      <c r="I10" s="5">
        <v>89.9</v>
      </c>
      <c r="J10" s="5">
        <f t="shared" si="0"/>
        <v>64.283333333333331</v>
      </c>
      <c r="K10" s="11">
        <f t="shared" si="1"/>
        <v>9</v>
      </c>
    </row>
    <row r="11" spans="1:11" s="8" customFormat="1" ht="21" customHeight="1">
      <c r="A11" s="5" t="s">
        <v>156</v>
      </c>
      <c r="B11" s="5" t="s">
        <v>157</v>
      </c>
      <c r="C11" s="5" t="s">
        <v>5</v>
      </c>
      <c r="D11" s="5" t="s">
        <v>151</v>
      </c>
      <c r="E11" s="5">
        <v>62</v>
      </c>
      <c r="F11" s="5">
        <v>17</v>
      </c>
      <c r="G11" s="5">
        <v>32</v>
      </c>
      <c r="H11" s="10">
        <v>37</v>
      </c>
      <c r="I11" s="5">
        <v>83</v>
      </c>
      <c r="J11" s="5">
        <f t="shared" si="0"/>
        <v>60</v>
      </c>
      <c r="K11" s="11" t="str">
        <f t="shared" si="1"/>
        <v/>
      </c>
    </row>
    <row r="12" spans="1:11" s="8" customFormat="1" ht="21" customHeight="1">
      <c r="A12" s="5" t="s">
        <v>161</v>
      </c>
      <c r="B12" s="5" t="s">
        <v>162</v>
      </c>
      <c r="C12" s="5" t="s">
        <v>5</v>
      </c>
      <c r="D12" s="5" t="s">
        <v>151</v>
      </c>
      <c r="E12" s="5">
        <v>61</v>
      </c>
      <c r="F12" s="5">
        <v>15</v>
      </c>
      <c r="G12" s="5">
        <v>39</v>
      </c>
      <c r="H12" s="10">
        <v>38.333333333333336</v>
      </c>
      <c r="I12" s="5">
        <v>87.88</v>
      </c>
      <c r="J12" s="5">
        <f t="shared" si="0"/>
        <v>63.106666666666669</v>
      </c>
      <c r="K12" s="11" t="str">
        <f t="shared" si="1"/>
        <v/>
      </c>
    </row>
    <row r="13" spans="1:11" s="8" customFormat="1" ht="21" customHeight="1">
      <c r="A13" s="5" t="s">
        <v>167</v>
      </c>
      <c r="B13" s="5" t="s">
        <v>168</v>
      </c>
      <c r="C13" s="5" t="s">
        <v>5</v>
      </c>
      <c r="D13" s="5" t="s">
        <v>151</v>
      </c>
      <c r="E13" s="5">
        <v>61</v>
      </c>
      <c r="F13" s="5">
        <v>13</v>
      </c>
      <c r="G13" s="5">
        <v>33</v>
      </c>
      <c r="H13" s="10">
        <v>35.666666666666664</v>
      </c>
      <c r="I13" s="5">
        <v>79.599999999999994</v>
      </c>
      <c r="J13" s="5">
        <f t="shared" si="0"/>
        <v>57.633333333333326</v>
      </c>
      <c r="K13" s="11" t="str">
        <f t="shared" si="1"/>
        <v/>
      </c>
    </row>
    <row r="14" spans="1:11" s="8" customFormat="1" ht="21" customHeight="1">
      <c r="A14" s="5" t="s">
        <v>169</v>
      </c>
      <c r="B14" s="5" t="s">
        <v>170</v>
      </c>
      <c r="C14" s="5" t="s">
        <v>5</v>
      </c>
      <c r="D14" s="5" t="s">
        <v>151</v>
      </c>
      <c r="E14" s="5">
        <v>67</v>
      </c>
      <c r="F14" s="5">
        <v>19</v>
      </c>
      <c r="G14" s="5">
        <v>32</v>
      </c>
      <c r="H14" s="10">
        <v>39.333333333333336</v>
      </c>
      <c r="I14" s="5">
        <v>84.74</v>
      </c>
      <c r="J14" s="5">
        <f t="shared" si="0"/>
        <v>62.036666666666662</v>
      </c>
      <c r="K14" s="11" t="str">
        <f t="shared" si="1"/>
        <v/>
      </c>
    </row>
    <row r="15" spans="1:11" s="8" customFormat="1" ht="21" customHeight="1">
      <c r="A15" s="5" t="s">
        <v>175</v>
      </c>
      <c r="B15" s="5" t="s">
        <v>176</v>
      </c>
      <c r="C15" s="5" t="s">
        <v>5</v>
      </c>
      <c r="D15" s="5" t="s">
        <v>151</v>
      </c>
      <c r="E15" s="5">
        <v>64</v>
      </c>
      <c r="F15" s="5">
        <v>22</v>
      </c>
      <c r="G15" s="5">
        <v>30</v>
      </c>
      <c r="H15" s="10">
        <v>38.666666666666664</v>
      </c>
      <c r="I15" s="5">
        <v>86.34</v>
      </c>
      <c r="J15" s="5">
        <f t="shared" si="0"/>
        <v>62.50333333333333</v>
      </c>
      <c r="K15" s="11" t="str">
        <f t="shared" si="1"/>
        <v/>
      </c>
    </row>
    <row r="16" spans="1:11" s="8" customFormat="1" ht="21" customHeight="1">
      <c r="A16" s="5" t="s">
        <v>181</v>
      </c>
      <c r="B16" s="5" t="s">
        <v>182</v>
      </c>
      <c r="C16" s="5" t="s">
        <v>5</v>
      </c>
      <c r="D16" s="5" t="s">
        <v>151</v>
      </c>
      <c r="E16" s="5">
        <v>53</v>
      </c>
      <c r="F16" s="5">
        <v>12</v>
      </c>
      <c r="G16" s="5">
        <v>42</v>
      </c>
      <c r="H16" s="10">
        <v>35.666666666666664</v>
      </c>
      <c r="I16" s="5">
        <v>79.8</v>
      </c>
      <c r="J16" s="5">
        <f t="shared" si="0"/>
        <v>57.733333333333334</v>
      </c>
      <c r="K16" s="11" t="str">
        <f t="shared" si="1"/>
        <v/>
      </c>
    </row>
    <row r="17" spans="1:11" s="8" customFormat="1" ht="21" customHeight="1">
      <c r="A17" s="5" t="s">
        <v>184</v>
      </c>
      <c r="B17" s="5" t="s">
        <v>185</v>
      </c>
      <c r="C17" s="5" t="s">
        <v>5</v>
      </c>
      <c r="D17" s="5" t="s">
        <v>151</v>
      </c>
      <c r="E17" s="5">
        <v>60</v>
      </c>
      <c r="F17" s="5">
        <v>14</v>
      </c>
      <c r="G17" s="5">
        <v>32</v>
      </c>
      <c r="H17" s="10">
        <v>35.333333333333336</v>
      </c>
      <c r="I17" s="5">
        <v>82</v>
      </c>
      <c r="J17" s="5">
        <f t="shared" si="0"/>
        <v>58.666666666666671</v>
      </c>
      <c r="K17" s="11" t="str">
        <f t="shared" si="1"/>
        <v/>
      </c>
    </row>
    <row r="18" spans="1:11" s="8" customFormat="1" ht="21" customHeight="1">
      <c r="A18" s="5" t="s">
        <v>186</v>
      </c>
      <c r="B18" s="5" t="s">
        <v>187</v>
      </c>
      <c r="C18" s="5" t="s">
        <v>5</v>
      </c>
      <c r="D18" s="5" t="s">
        <v>151</v>
      </c>
      <c r="E18" s="5">
        <v>64</v>
      </c>
      <c r="F18" s="5">
        <v>14</v>
      </c>
      <c r="G18" s="5">
        <v>38</v>
      </c>
      <c r="H18" s="10">
        <v>38.666666666666664</v>
      </c>
      <c r="I18" s="5">
        <v>89.16</v>
      </c>
      <c r="J18" s="5">
        <f t="shared" si="0"/>
        <v>63.913333333333327</v>
      </c>
      <c r="K18" s="11" t="str">
        <f t="shared" si="1"/>
        <v/>
      </c>
    </row>
    <row r="19" spans="1:11" s="8" customFormat="1" ht="21" customHeight="1">
      <c r="A19" s="5" t="s">
        <v>188</v>
      </c>
      <c r="B19" s="5" t="s">
        <v>90</v>
      </c>
      <c r="C19" s="5" t="s">
        <v>5</v>
      </c>
      <c r="D19" s="5" t="s">
        <v>151</v>
      </c>
      <c r="E19" s="5">
        <v>75</v>
      </c>
      <c r="F19" s="5">
        <v>9</v>
      </c>
      <c r="G19" s="5">
        <v>25.5</v>
      </c>
      <c r="H19" s="10">
        <v>36.5</v>
      </c>
      <c r="I19" s="5">
        <v>87.74</v>
      </c>
      <c r="J19" s="5">
        <f t="shared" si="0"/>
        <v>62.12</v>
      </c>
      <c r="K19" s="11" t="str">
        <f t="shared" si="1"/>
        <v/>
      </c>
    </row>
  </sheetData>
  <sheetCalcPr fullCalcOnLoad="1"/>
  <autoFilter ref="A1:K19">
    <sortState ref="A2:K19">
      <sortCondition ref="K1:K19"/>
    </sortState>
  </autoFilter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&amp;C&amp;"黑体,常规"&amp;20常宁市2016年教师招聘综合成绩册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>
  <dimension ref="A1:K4"/>
  <sheetViews>
    <sheetView workbookViewId="0">
      <selection activeCell="Q23" sqref="Q23"/>
    </sheetView>
  </sheetViews>
  <sheetFormatPr defaultRowHeight="12.75"/>
  <cols>
    <col min="1" max="1" width="10.7109375" style="13" customWidth="1"/>
    <col min="2" max="2" width="13.7109375" style="13" customWidth="1"/>
    <col min="3" max="3" width="6.42578125" style="13" customWidth="1"/>
    <col min="4" max="4" width="16.7109375" style="13" customWidth="1"/>
    <col min="5" max="7" width="9.7109375" style="13" hidden="1" customWidth="1"/>
    <col min="8" max="8" width="9.7109375" style="13" customWidth="1"/>
    <col min="9" max="10" width="7.7109375" style="13" customWidth="1"/>
    <col min="11" max="11" width="9.7109375" style="13" customWidth="1"/>
    <col min="12" max="16384" width="9.140625" style="13"/>
  </cols>
  <sheetData>
    <row r="1" spans="1:11" s="8" customFormat="1" ht="21" customHeight="1">
      <c r="A1" s="6" t="s">
        <v>0</v>
      </c>
      <c r="B1" s="5" t="s">
        <v>1</v>
      </c>
      <c r="C1" s="5" t="s">
        <v>2</v>
      </c>
      <c r="D1" s="6" t="s">
        <v>3</v>
      </c>
      <c r="E1" s="6" t="s">
        <v>244</v>
      </c>
      <c r="F1" s="6" t="s">
        <v>245</v>
      </c>
      <c r="G1" s="6" t="s">
        <v>327</v>
      </c>
      <c r="H1" s="6" t="s">
        <v>246</v>
      </c>
      <c r="I1" s="6" t="s">
        <v>247</v>
      </c>
      <c r="J1" s="6" t="s">
        <v>248</v>
      </c>
      <c r="K1" s="6" t="s">
        <v>249</v>
      </c>
    </row>
    <row r="2" spans="1:11" s="8" customFormat="1" ht="21" customHeight="1">
      <c r="A2" s="5" t="s">
        <v>195</v>
      </c>
      <c r="B2" s="5" t="s">
        <v>196</v>
      </c>
      <c r="C2" s="5" t="s">
        <v>7</v>
      </c>
      <c r="D2" s="5" t="s">
        <v>190</v>
      </c>
      <c r="E2" s="5">
        <v>67</v>
      </c>
      <c r="F2" s="5">
        <v>36</v>
      </c>
      <c r="G2" s="5">
        <v>60</v>
      </c>
      <c r="H2" s="10">
        <v>54.333333333333336</v>
      </c>
      <c r="I2" s="5">
        <v>83.6</v>
      </c>
      <c r="J2" s="5">
        <f>H2*0.5+I2*0.5</f>
        <v>68.966666666666669</v>
      </c>
      <c r="K2" s="11">
        <f>IF(RANK(J2,J:J)&lt;=1,RANK(J2,J:J),"")</f>
        <v>1</v>
      </c>
    </row>
    <row r="3" spans="1:11" s="8" customFormat="1" ht="21" customHeight="1">
      <c r="A3" s="5" t="s">
        <v>191</v>
      </c>
      <c r="B3" s="5" t="s">
        <v>192</v>
      </c>
      <c r="C3" s="5" t="s">
        <v>7</v>
      </c>
      <c r="D3" s="5" t="s">
        <v>190</v>
      </c>
      <c r="E3" s="5">
        <v>49</v>
      </c>
      <c r="F3" s="5">
        <v>15</v>
      </c>
      <c r="G3" s="5">
        <v>46</v>
      </c>
      <c r="H3" s="10">
        <v>36.666666666666664</v>
      </c>
      <c r="I3" s="5">
        <v>80.400000000000006</v>
      </c>
      <c r="J3" s="5">
        <f>H3*0.5+I3*0.5</f>
        <v>58.533333333333331</v>
      </c>
      <c r="K3" s="11" t="str">
        <f>IF(RANK(J3,J:J)&lt;=1,RANK(J3,J:J),"")</f>
        <v/>
      </c>
    </row>
    <row r="4" spans="1:11" s="8" customFormat="1" ht="21" customHeight="1">
      <c r="A4" s="5" t="s">
        <v>193</v>
      </c>
      <c r="B4" s="5" t="s">
        <v>194</v>
      </c>
      <c r="C4" s="5" t="s">
        <v>7</v>
      </c>
      <c r="D4" s="5" t="s">
        <v>190</v>
      </c>
      <c r="E4" s="5">
        <v>49</v>
      </c>
      <c r="F4" s="5">
        <v>5</v>
      </c>
      <c r="G4" s="5">
        <v>56</v>
      </c>
      <c r="H4" s="10">
        <v>36.666666666666664</v>
      </c>
      <c r="I4" s="5">
        <v>0</v>
      </c>
      <c r="J4" s="5">
        <f>H4*0.5+I4*0.5</f>
        <v>18.333333333333332</v>
      </c>
      <c r="K4" s="11" t="str">
        <f>IF(RANK(J4,J:J)&lt;=1,RANK(J4,J:J),"")</f>
        <v/>
      </c>
    </row>
  </sheetData>
  <sheetCalcPr fullCalcOnLoad="1"/>
  <autoFilter ref="A1:K4">
    <sortState ref="A2:K4">
      <sortCondition ref="K1:K4"/>
    </sortState>
  </autoFilter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&amp;C&amp;"黑体,常规"&amp;20常宁市2016年教师招聘综合成绩册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>
  <dimension ref="A1:H5"/>
  <sheetViews>
    <sheetView workbookViewId="0">
      <selection activeCell="H11" sqref="H11"/>
    </sheetView>
  </sheetViews>
  <sheetFormatPr defaultRowHeight="12.75"/>
  <cols>
    <col min="1" max="1" width="10.7109375" customWidth="1"/>
    <col min="2" max="2" width="13.7109375" customWidth="1"/>
    <col min="3" max="3" width="6.42578125" customWidth="1"/>
    <col min="4" max="4" width="16.7109375" customWidth="1"/>
    <col min="5" max="8" width="9.7109375" customWidth="1"/>
  </cols>
  <sheetData>
    <row r="1" spans="1:8" s="3" customFormat="1" ht="21" customHeight="1">
      <c r="A1" s="1" t="s">
        <v>0</v>
      </c>
      <c r="B1" s="2" t="s">
        <v>1</v>
      </c>
      <c r="C1" s="2" t="s">
        <v>2</v>
      </c>
      <c r="D1" s="1" t="s">
        <v>3</v>
      </c>
      <c r="E1" s="1" t="s">
        <v>4</v>
      </c>
      <c r="F1" s="1" t="s">
        <v>241</v>
      </c>
      <c r="G1" s="1" t="s">
        <v>243</v>
      </c>
      <c r="H1" s="1" t="s">
        <v>238</v>
      </c>
    </row>
    <row r="2" spans="1:8" s="3" customFormat="1" ht="21" customHeight="1">
      <c r="A2" s="2" t="s">
        <v>197</v>
      </c>
      <c r="B2" s="2" t="s">
        <v>198</v>
      </c>
      <c r="C2" s="2" t="s">
        <v>7</v>
      </c>
      <c r="D2" s="2" t="s">
        <v>199</v>
      </c>
      <c r="E2" s="2">
        <v>71</v>
      </c>
      <c r="F2" s="2">
        <v>94.8</v>
      </c>
      <c r="G2" s="2">
        <f>E2*0.5+F2*0.5</f>
        <v>82.9</v>
      </c>
      <c r="H2" s="2">
        <f>IF(RANK(G2,G:G)&lt;=2,RANK(G2,G:G),"")</f>
        <v>1</v>
      </c>
    </row>
    <row r="3" spans="1:8" s="3" customFormat="1" ht="21" customHeight="1">
      <c r="A3" s="2" t="s">
        <v>204</v>
      </c>
      <c r="B3" s="2" t="s">
        <v>205</v>
      </c>
      <c r="C3" s="2" t="s">
        <v>5</v>
      </c>
      <c r="D3" s="2" t="s">
        <v>199</v>
      </c>
      <c r="E3" s="2">
        <v>68</v>
      </c>
      <c r="F3" s="2">
        <v>94</v>
      </c>
      <c r="G3" s="2">
        <f>E3*0.5+F3*0.5</f>
        <v>81</v>
      </c>
      <c r="H3" s="2">
        <f>IF(RANK(G3,G:G)&lt;=2,RANK(G3,G:G),"")</f>
        <v>2</v>
      </c>
    </row>
    <row r="4" spans="1:8" s="3" customFormat="1" ht="21" customHeight="1">
      <c r="A4" s="2" t="s">
        <v>200</v>
      </c>
      <c r="B4" s="2" t="s">
        <v>201</v>
      </c>
      <c r="C4" s="2" t="s">
        <v>5</v>
      </c>
      <c r="D4" s="2" t="s">
        <v>199</v>
      </c>
      <c r="E4" s="2">
        <v>65</v>
      </c>
      <c r="F4" s="2">
        <v>91.44</v>
      </c>
      <c r="G4" s="2">
        <f>E4*0.5+F4*0.5</f>
        <v>78.22</v>
      </c>
      <c r="H4" s="2" t="str">
        <f>IF(RANK(G4,G:G)&lt;=2,RANK(G4,G:G),"")</f>
        <v/>
      </c>
    </row>
    <row r="5" spans="1:8" s="3" customFormat="1" ht="21" customHeight="1">
      <c r="A5" s="2" t="s">
        <v>202</v>
      </c>
      <c r="B5" s="2" t="s">
        <v>203</v>
      </c>
      <c r="C5" s="2" t="s">
        <v>5</v>
      </c>
      <c r="D5" s="2" t="s">
        <v>199</v>
      </c>
      <c r="E5" s="2">
        <v>72</v>
      </c>
      <c r="F5" s="2">
        <v>89.54</v>
      </c>
      <c r="G5" s="2">
        <f>E5*0.5+F5*0.5</f>
        <v>80.77000000000001</v>
      </c>
      <c r="H5" s="2" t="str">
        <f>IF(RANK(G5,G:G)&lt;=2,RANK(G5,G:G),"")</f>
        <v/>
      </c>
    </row>
  </sheetData>
  <sheetCalcPr fullCalcOnLoad="1"/>
  <autoFilter ref="A1:H5">
    <sortState ref="A2:H5">
      <sortCondition ref="H1:H5"/>
    </sortState>
  </autoFilter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&amp;C&amp;"黑体,常规"&amp;20常宁市2016年教师招聘综合成绩册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>
  <dimension ref="A1:H21"/>
  <sheetViews>
    <sheetView workbookViewId="0">
      <selection activeCell="G2" sqref="G2"/>
    </sheetView>
  </sheetViews>
  <sheetFormatPr defaultRowHeight="15"/>
  <cols>
    <col min="1" max="1" width="10.7109375" style="3" customWidth="1"/>
    <col min="2" max="2" width="13.7109375" style="3" customWidth="1"/>
    <col min="3" max="3" width="6.42578125" style="3" customWidth="1"/>
    <col min="4" max="4" width="18.7109375" style="3" customWidth="1"/>
    <col min="5" max="8" width="9.7109375" style="3" customWidth="1"/>
    <col min="9" max="9" width="16.7109375" style="3" customWidth="1"/>
    <col min="10" max="16384" width="9.140625" style="3"/>
  </cols>
  <sheetData>
    <row r="1" spans="1:8" ht="21" customHeight="1">
      <c r="A1" s="1" t="s">
        <v>206</v>
      </c>
      <c r="B1" s="2" t="s">
        <v>1</v>
      </c>
      <c r="C1" s="2" t="s">
        <v>2</v>
      </c>
      <c r="D1" s="1" t="s">
        <v>207</v>
      </c>
      <c r="E1" s="1" t="s">
        <v>208</v>
      </c>
      <c r="F1" s="1" t="s">
        <v>241</v>
      </c>
      <c r="G1" s="1" t="s">
        <v>243</v>
      </c>
      <c r="H1" s="1" t="s">
        <v>238</v>
      </c>
    </row>
    <row r="2" spans="1:8" ht="21" customHeight="1">
      <c r="A2" s="2" t="s">
        <v>222</v>
      </c>
      <c r="B2" s="2" t="s">
        <v>174</v>
      </c>
      <c r="C2" s="2" t="s">
        <v>5</v>
      </c>
      <c r="D2" s="2" t="s">
        <v>209</v>
      </c>
      <c r="E2" s="2">
        <v>82.8</v>
      </c>
      <c r="F2" s="2">
        <v>88.14</v>
      </c>
      <c r="G2" s="2">
        <f t="shared" ref="G2:G21" si="0">E2*0.5+F2*0.5</f>
        <v>85.47</v>
      </c>
      <c r="H2" s="2">
        <f t="shared" ref="H2:H21" si="1">IF(RANK(G2,G:G)&lt;=10,RANK(G2,G:G),"")</f>
        <v>1</v>
      </c>
    </row>
    <row r="3" spans="1:8" ht="21" customHeight="1">
      <c r="A3" s="2" t="s">
        <v>224</v>
      </c>
      <c r="B3" s="2" t="s">
        <v>119</v>
      </c>
      <c r="C3" s="2" t="s">
        <v>5</v>
      </c>
      <c r="D3" s="2" t="s">
        <v>209</v>
      </c>
      <c r="E3" s="2">
        <v>79.3</v>
      </c>
      <c r="F3" s="2">
        <v>91.6</v>
      </c>
      <c r="G3" s="2">
        <f t="shared" si="0"/>
        <v>85.449999999999989</v>
      </c>
      <c r="H3" s="2">
        <f t="shared" si="1"/>
        <v>2</v>
      </c>
    </row>
    <row r="4" spans="1:8" ht="21" customHeight="1">
      <c r="A4" s="2" t="s">
        <v>231</v>
      </c>
      <c r="B4" s="2" t="s">
        <v>182</v>
      </c>
      <c r="C4" s="2" t="s">
        <v>5</v>
      </c>
      <c r="D4" s="2" t="s">
        <v>209</v>
      </c>
      <c r="E4" s="2">
        <v>83</v>
      </c>
      <c r="F4" s="2">
        <v>83</v>
      </c>
      <c r="G4" s="2">
        <f t="shared" si="0"/>
        <v>83</v>
      </c>
      <c r="H4" s="2">
        <f t="shared" si="1"/>
        <v>3</v>
      </c>
    </row>
    <row r="5" spans="1:8" ht="21" customHeight="1">
      <c r="A5" s="2" t="s">
        <v>232</v>
      </c>
      <c r="B5" s="2" t="s">
        <v>233</v>
      </c>
      <c r="C5" s="2" t="s">
        <v>5</v>
      </c>
      <c r="D5" s="2" t="s">
        <v>209</v>
      </c>
      <c r="E5" s="2">
        <v>74.7</v>
      </c>
      <c r="F5" s="2">
        <v>90.7</v>
      </c>
      <c r="G5" s="2">
        <f t="shared" si="0"/>
        <v>82.7</v>
      </c>
      <c r="H5" s="2">
        <f t="shared" si="1"/>
        <v>4</v>
      </c>
    </row>
    <row r="6" spans="1:8" ht="21" customHeight="1">
      <c r="A6" s="2" t="s">
        <v>227</v>
      </c>
      <c r="B6" s="2" t="s">
        <v>228</v>
      </c>
      <c r="C6" s="2" t="s">
        <v>5</v>
      </c>
      <c r="D6" s="2" t="s">
        <v>209</v>
      </c>
      <c r="E6" s="2">
        <v>75.5</v>
      </c>
      <c r="F6" s="2">
        <v>89</v>
      </c>
      <c r="G6" s="2">
        <f t="shared" si="0"/>
        <v>82.25</v>
      </c>
      <c r="H6" s="2">
        <f t="shared" si="1"/>
        <v>5</v>
      </c>
    </row>
    <row r="7" spans="1:8" ht="21" customHeight="1">
      <c r="A7" s="2" t="s">
        <v>215</v>
      </c>
      <c r="B7" s="2" t="s">
        <v>16</v>
      </c>
      <c r="C7" s="2" t="s">
        <v>5</v>
      </c>
      <c r="D7" s="2" t="s">
        <v>209</v>
      </c>
      <c r="E7" s="2">
        <v>74</v>
      </c>
      <c r="F7" s="2">
        <v>90.02</v>
      </c>
      <c r="G7" s="2">
        <f t="shared" si="0"/>
        <v>82.009999999999991</v>
      </c>
      <c r="H7" s="2">
        <f t="shared" si="1"/>
        <v>6</v>
      </c>
    </row>
    <row r="8" spans="1:8" ht="21" customHeight="1">
      <c r="A8" s="2" t="s">
        <v>211</v>
      </c>
      <c r="B8" s="2" t="s">
        <v>49</v>
      </c>
      <c r="C8" s="2" t="s">
        <v>5</v>
      </c>
      <c r="D8" s="2" t="s">
        <v>209</v>
      </c>
      <c r="E8" s="2">
        <v>75.5</v>
      </c>
      <c r="F8" s="2">
        <v>88.2</v>
      </c>
      <c r="G8" s="2">
        <f t="shared" si="0"/>
        <v>81.849999999999994</v>
      </c>
      <c r="H8" s="2">
        <f t="shared" si="1"/>
        <v>7</v>
      </c>
    </row>
    <row r="9" spans="1:8" ht="21" customHeight="1">
      <c r="A9" s="2" t="s">
        <v>216</v>
      </c>
      <c r="B9" s="2" t="s">
        <v>217</v>
      </c>
      <c r="C9" s="2" t="s">
        <v>5</v>
      </c>
      <c r="D9" s="2" t="s">
        <v>209</v>
      </c>
      <c r="E9" s="2">
        <v>75.8</v>
      </c>
      <c r="F9" s="2">
        <v>86.2</v>
      </c>
      <c r="G9" s="2">
        <f t="shared" si="0"/>
        <v>81</v>
      </c>
      <c r="H9" s="2">
        <f t="shared" si="1"/>
        <v>8</v>
      </c>
    </row>
    <row r="10" spans="1:8" ht="21" customHeight="1">
      <c r="A10" s="2" t="s">
        <v>220</v>
      </c>
      <c r="B10" s="2" t="s">
        <v>159</v>
      </c>
      <c r="C10" s="2" t="s">
        <v>5</v>
      </c>
      <c r="D10" s="2" t="s">
        <v>209</v>
      </c>
      <c r="E10" s="2">
        <v>75.5</v>
      </c>
      <c r="F10" s="2">
        <v>85.4</v>
      </c>
      <c r="G10" s="2">
        <f t="shared" si="0"/>
        <v>80.45</v>
      </c>
      <c r="H10" s="2">
        <f t="shared" si="1"/>
        <v>9</v>
      </c>
    </row>
    <row r="11" spans="1:8" ht="21" customHeight="1">
      <c r="A11" s="2" t="s">
        <v>210</v>
      </c>
      <c r="B11" s="2" t="s">
        <v>69</v>
      </c>
      <c r="C11" s="2" t="s">
        <v>5</v>
      </c>
      <c r="D11" s="2" t="s">
        <v>209</v>
      </c>
      <c r="E11" s="2">
        <v>75.8</v>
      </c>
      <c r="F11" s="2">
        <v>84.6</v>
      </c>
      <c r="G11" s="2">
        <f t="shared" si="0"/>
        <v>80.199999999999989</v>
      </c>
      <c r="H11" s="2">
        <f t="shared" si="1"/>
        <v>10</v>
      </c>
    </row>
    <row r="12" spans="1:8" ht="21" customHeight="1">
      <c r="A12" s="2" t="s">
        <v>212</v>
      </c>
      <c r="B12" s="2" t="s">
        <v>104</v>
      </c>
      <c r="C12" s="2" t="s">
        <v>5</v>
      </c>
      <c r="D12" s="2" t="s">
        <v>209</v>
      </c>
      <c r="E12" s="2">
        <v>77</v>
      </c>
      <c r="F12" s="2">
        <v>82.4</v>
      </c>
      <c r="G12" s="2">
        <f t="shared" si="0"/>
        <v>79.7</v>
      </c>
      <c r="H12" s="2" t="str">
        <f t="shared" si="1"/>
        <v/>
      </c>
    </row>
    <row r="13" spans="1:8" ht="21" customHeight="1">
      <c r="A13" s="2" t="s">
        <v>213</v>
      </c>
      <c r="B13" s="2" t="s">
        <v>214</v>
      </c>
      <c r="C13" s="2" t="s">
        <v>5</v>
      </c>
      <c r="D13" s="2" t="s">
        <v>209</v>
      </c>
      <c r="E13" s="2">
        <v>72.7</v>
      </c>
      <c r="F13" s="2">
        <v>87.62</v>
      </c>
      <c r="G13" s="2">
        <f t="shared" si="0"/>
        <v>80.16</v>
      </c>
      <c r="H13" s="2" t="str">
        <f t="shared" si="1"/>
        <v/>
      </c>
    </row>
    <row r="14" spans="1:8" ht="21" customHeight="1">
      <c r="A14" s="2" t="s">
        <v>218</v>
      </c>
      <c r="B14" s="2" t="s">
        <v>219</v>
      </c>
      <c r="C14" s="2" t="s">
        <v>5</v>
      </c>
      <c r="D14" s="2" t="s">
        <v>209</v>
      </c>
      <c r="E14" s="2">
        <v>73.8</v>
      </c>
      <c r="F14" s="2">
        <v>83</v>
      </c>
      <c r="G14" s="2">
        <f t="shared" si="0"/>
        <v>78.400000000000006</v>
      </c>
      <c r="H14" s="2" t="str">
        <f t="shared" si="1"/>
        <v/>
      </c>
    </row>
    <row r="15" spans="1:8" ht="21" customHeight="1">
      <c r="A15" s="2" t="s">
        <v>221</v>
      </c>
      <c r="B15" s="2" t="s">
        <v>171</v>
      </c>
      <c r="C15" s="2" t="s">
        <v>5</v>
      </c>
      <c r="D15" s="2" t="s">
        <v>209</v>
      </c>
      <c r="E15" s="2">
        <v>71.5</v>
      </c>
      <c r="F15" s="2">
        <v>88</v>
      </c>
      <c r="G15" s="2">
        <f t="shared" si="0"/>
        <v>79.75</v>
      </c>
      <c r="H15" s="2" t="str">
        <f t="shared" si="1"/>
        <v/>
      </c>
    </row>
    <row r="16" spans="1:8" ht="21" customHeight="1">
      <c r="A16" s="2" t="s">
        <v>223</v>
      </c>
      <c r="B16" s="2" t="s">
        <v>149</v>
      </c>
      <c r="C16" s="2" t="s">
        <v>5</v>
      </c>
      <c r="D16" s="2" t="s">
        <v>209</v>
      </c>
      <c r="E16" s="2">
        <v>71.5</v>
      </c>
      <c r="F16" s="2">
        <v>87.62</v>
      </c>
      <c r="G16" s="2">
        <f t="shared" si="0"/>
        <v>79.56</v>
      </c>
      <c r="H16" s="2" t="str">
        <f t="shared" si="1"/>
        <v/>
      </c>
    </row>
    <row r="17" spans="1:8" ht="21" customHeight="1">
      <c r="A17" s="2" t="s">
        <v>225</v>
      </c>
      <c r="B17" s="2" t="s">
        <v>226</v>
      </c>
      <c r="C17" s="2" t="s">
        <v>5</v>
      </c>
      <c r="D17" s="2" t="s">
        <v>209</v>
      </c>
      <c r="E17" s="2">
        <v>71.099999999999994</v>
      </c>
      <c r="F17" s="2">
        <v>88.7</v>
      </c>
      <c r="G17" s="2">
        <f t="shared" si="0"/>
        <v>79.900000000000006</v>
      </c>
      <c r="H17" s="2" t="str">
        <f t="shared" si="1"/>
        <v/>
      </c>
    </row>
    <row r="18" spans="1:8" ht="21" customHeight="1">
      <c r="A18" s="2" t="s">
        <v>229</v>
      </c>
      <c r="B18" s="2" t="s">
        <v>230</v>
      </c>
      <c r="C18" s="2" t="s">
        <v>5</v>
      </c>
      <c r="D18" s="2" t="s">
        <v>209</v>
      </c>
      <c r="E18" s="2">
        <v>70.8</v>
      </c>
      <c r="F18" s="2">
        <v>89.56</v>
      </c>
      <c r="G18" s="2">
        <f t="shared" si="0"/>
        <v>80.180000000000007</v>
      </c>
      <c r="H18" s="2" t="str">
        <f t="shared" si="1"/>
        <v/>
      </c>
    </row>
    <row r="19" spans="1:8" ht="21" customHeight="1">
      <c r="A19" s="2" t="s">
        <v>234</v>
      </c>
      <c r="B19" s="2" t="s">
        <v>160</v>
      </c>
      <c r="C19" s="2" t="s">
        <v>5</v>
      </c>
      <c r="D19" s="2" t="s">
        <v>209</v>
      </c>
      <c r="E19" s="2">
        <v>72.7</v>
      </c>
      <c r="F19" s="2">
        <v>76.8</v>
      </c>
      <c r="G19" s="2">
        <f t="shared" si="0"/>
        <v>74.75</v>
      </c>
      <c r="H19" s="2" t="str">
        <f t="shared" si="1"/>
        <v/>
      </c>
    </row>
    <row r="20" spans="1:8" ht="21" customHeight="1">
      <c r="A20" s="2" t="s">
        <v>235</v>
      </c>
      <c r="B20" s="2" t="s">
        <v>183</v>
      </c>
      <c r="C20" s="2" t="s">
        <v>5</v>
      </c>
      <c r="D20" s="2" t="s">
        <v>209</v>
      </c>
      <c r="E20" s="2">
        <v>71.3</v>
      </c>
      <c r="F20" s="2">
        <v>80.599999999999994</v>
      </c>
      <c r="G20" s="2">
        <f t="shared" si="0"/>
        <v>75.949999999999989</v>
      </c>
      <c r="H20" s="2" t="str">
        <f t="shared" si="1"/>
        <v/>
      </c>
    </row>
    <row r="21" spans="1:8" ht="21" customHeight="1">
      <c r="A21" s="2" t="s">
        <v>236</v>
      </c>
      <c r="B21" s="2" t="s">
        <v>172</v>
      </c>
      <c r="C21" s="2" t="s">
        <v>5</v>
      </c>
      <c r="D21" s="2" t="s">
        <v>209</v>
      </c>
      <c r="E21" s="2">
        <v>72</v>
      </c>
      <c r="F21" s="2">
        <v>85.2</v>
      </c>
      <c r="G21" s="2">
        <f t="shared" si="0"/>
        <v>78.599999999999994</v>
      </c>
      <c r="H21" s="2" t="str">
        <f t="shared" si="1"/>
        <v/>
      </c>
    </row>
  </sheetData>
  <sheetCalcPr fullCalcOnLoad="1"/>
  <autoFilter ref="A1:H21">
    <sortState ref="A2:H21">
      <sortCondition ref="H1:H21"/>
    </sortState>
  </autoFilter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&amp;C&amp;"黑体,常规"&amp;20常宁市2016年教师招聘综合成绩册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G3" sqref="G3"/>
    </sheetView>
  </sheetViews>
  <sheetFormatPr defaultRowHeight="12.75"/>
  <cols>
    <col min="1" max="1" width="10.7109375" customWidth="1"/>
    <col min="2" max="2" width="13.7109375" customWidth="1"/>
    <col min="3" max="3" width="6.42578125" customWidth="1"/>
    <col min="4" max="4" width="16.7109375" customWidth="1"/>
    <col min="5" max="8" width="9.7109375" customWidth="1"/>
  </cols>
  <sheetData>
    <row r="1" spans="1:8" s="3" customFormat="1" ht="21" customHeight="1">
      <c r="A1" s="1" t="s">
        <v>0</v>
      </c>
      <c r="B1" s="2" t="s">
        <v>1</v>
      </c>
      <c r="C1" s="2" t="s">
        <v>2</v>
      </c>
      <c r="D1" s="1" t="s">
        <v>3</v>
      </c>
      <c r="E1" s="1" t="s">
        <v>4</v>
      </c>
      <c r="F1" s="1" t="s">
        <v>241</v>
      </c>
      <c r="G1" s="1" t="s">
        <v>243</v>
      </c>
      <c r="H1" s="1" t="s">
        <v>239</v>
      </c>
    </row>
    <row r="2" spans="1:8" s="3" customFormat="1" ht="21" customHeight="1">
      <c r="A2" s="2" t="s">
        <v>29</v>
      </c>
      <c r="B2" s="2" t="s">
        <v>30</v>
      </c>
      <c r="C2" s="2" t="s">
        <v>7</v>
      </c>
      <c r="D2" s="2" t="s">
        <v>31</v>
      </c>
      <c r="E2" s="2">
        <v>67</v>
      </c>
      <c r="F2" s="2">
        <v>87.5</v>
      </c>
      <c r="G2" s="2">
        <f>E2*0.5+F2*0.5</f>
        <v>77.25</v>
      </c>
      <c r="H2" s="2">
        <f>IF(RANK(G2,G:G)&lt;=1,RANK(G2,G:G),"")</f>
        <v>1</v>
      </c>
    </row>
    <row r="3" spans="1:8" s="3" customFormat="1" ht="21" customHeight="1">
      <c r="A3" s="2" t="s">
        <v>32</v>
      </c>
      <c r="B3" s="2" t="s">
        <v>33</v>
      </c>
      <c r="C3" s="2" t="s">
        <v>5</v>
      </c>
      <c r="D3" s="2" t="s">
        <v>31</v>
      </c>
      <c r="E3" s="2">
        <v>37</v>
      </c>
      <c r="F3" s="2">
        <v>0</v>
      </c>
      <c r="G3" s="2">
        <f>E3*0.5+F3*0.5</f>
        <v>18.5</v>
      </c>
      <c r="H3" s="2" t="str">
        <f>IF(RANK(G3,G:G)&lt;=1,RANK(G3,G:G),"")</f>
        <v/>
      </c>
    </row>
  </sheetData>
  <sheetCalcPr fullCalcOnLoad="1"/>
  <autoFilter ref="A1:H3">
    <sortState ref="A2:H3">
      <sortCondition ref="A1:A3"/>
    </sortState>
  </autoFilter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&amp;C&amp;"黑体,常规"&amp;20常宁市2016年教师招聘综合成绩册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H5"/>
  <sheetViews>
    <sheetView workbookViewId="0">
      <selection activeCell="H5" sqref="H5"/>
    </sheetView>
  </sheetViews>
  <sheetFormatPr defaultRowHeight="12.75"/>
  <cols>
    <col min="1" max="1" width="10.7109375" customWidth="1"/>
    <col min="2" max="2" width="13.7109375" customWidth="1"/>
    <col min="3" max="3" width="6.42578125" customWidth="1"/>
    <col min="4" max="4" width="16.7109375" customWidth="1"/>
    <col min="5" max="8" width="9.7109375" customWidth="1"/>
  </cols>
  <sheetData>
    <row r="1" spans="1:8" s="3" customFormat="1" ht="21" customHeight="1">
      <c r="A1" s="1" t="s">
        <v>0</v>
      </c>
      <c r="B1" s="2" t="s">
        <v>1</v>
      </c>
      <c r="C1" s="2" t="s">
        <v>2</v>
      </c>
      <c r="D1" s="1" t="s">
        <v>3</v>
      </c>
      <c r="E1" s="1" t="s">
        <v>4</v>
      </c>
      <c r="F1" s="1" t="s">
        <v>241</v>
      </c>
      <c r="G1" s="1" t="s">
        <v>243</v>
      </c>
      <c r="H1" s="1" t="s">
        <v>239</v>
      </c>
    </row>
    <row r="2" spans="1:8" s="3" customFormat="1" ht="21" customHeight="1">
      <c r="A2" s="2" t="s">
        <v>37</v>
      </c>
      <c r="B2" s="2" t="s">
        <v>38</v>
      </c>
      <c r="C2" s="2" t="s">
        <v>5</v>
      </c>
      <c r="D2" s="2" t="s">
        <v>34</v>
      </c>
      <c r="E2" s="2">
        <v>91</v>
      </c>
      <c r="F2" s="2">
        <v>96.48</v>
      </c>
      <c r="G2" s="2">
        <f>E2*0.5+F2*0.5</f>
        <v>93.740000000000009</v>
      </c>
      <c r="H2" s="2">
        <f>IF(RANK(G2,G:G)&lt;=2,RANK(G2,G:G),"")</f>
        <v>1</v>
      </c>
    </row>
    <row r="3" spans="1:8" s="3" customFormat="1" ht="21" customHeight="1">
      <c r="A3" s="2" t="s">
        <v>39</v>
      </c>
      <c r="B3" s="2" t="s">
        <v>40</v>
      </c>
      <c r="C3" s="2" t="s">
        <v>7</v>
      </c>
      <c r="D3" s="2" t="s">
        <v>34</v>
      </c>
      <c r="E3" s="2">
        <v>84</v>
      </c>
      <c r="F3" s="2">
        <v>89.32</v>
      </c>
      <c r="G3" s="2">
        <f>E3*0.5+F3*0.5</f>
        <v>86.66</v>
      </c>
      <c r="H3" s="2">
        <f>IF(RANK(G3,G:G)&lt;=2,RANK(G3,G:G),"")</f>
        <v>2</v>
      </c>
    </row>
    <row r="4" spans="1:8" s="3" customFormat="1" ht="21" customHeight="1">
      <c r="A4" s="2" t="s">
        <v>35</v>
      </c>
      <c r="B4" s="2" t="s">
        <v>36</v>
      </c>
      <c r="C4" s="2" t="s">
        <v>5</v>
      </c>
      <c r="D4" s="2" t="s">
        <v>34</v>
      </c>
      <c r="E4" s="2">
        <v>74</v>
      </c>
      <c r="F4" s="2">
        <v>92.92</v>
      </c>
      <c r="G4" s="2">
        <f>E4*0.5+F4*0.5</f>
        <v>83.460000000000008</v>
      </c>
      <c r="H4" s="2" t="str">
        <f>IF(RANK(G4,G:G)&lt;=2,RANK(G4,G:G),"")</f>
        <v/>
      </c>
    </row>
    <row r="5" spans="1:8" s="3" customFormat="1" ht="21" customHeight="1">
      <c r="A5" s="2" t="s">
        <v>41</v>
      </c>
      <c r="B5" s="2" t="s">
        <v>42</v>
      </c>
      <c r="C5" s="2" t="s">
        <v>5</v>
      </c>
      <c r="D5" s="2" t="s">
        <v>34</v>
      </c>
      <c r="E5" s="2">
        <v>74</v>
      </c>
      <c r="F5" s="2">
        <v>92.96</v>
      </c>
      <c r="G5" s="2">
        <f>E5*0.5+F5*0.5</f>
        <v>83.47999999999999</v>
      </c>
      <c r="H5" s="2" t="str">
        <f>IF(RANK(G5,G:G)&lt;=2,RANK(G5,G:G),"")</f>
        <v/>
      </c>
    </row>
  </sheetData>
  <sheetCalcPr fullCalcOnLoad="1"/>
  <autoFilter ref="A1:H5">
    <sortState ref="A2:H5">
      <sortCondition ref="H1:H5"/>
    </sortState>
  </autoFilter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&amp;C&amp;"黑体,常规"&amp;20常宁市2016年教师招聘综合成绩册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H5"/>
  <sheetViews>
    <sheetView workbookViewId="0">
      <selection activeCell="H11" sqref="H11"/>
    </sheetView>
  </sheetViews>
  <sheetFormatPr defaultRowHeight="12.75"/>
  <cols>
    <col min="1" max="1" width="10.7109375" customWidth="1"/>
    <col min="2" max="2" width="13.7109375" customWidth="1"/>
    <col min="3" max="3" width="6.42578125" customWidth="1"/>
    <col min="4" max="4" width="16.7109375" customWidth="1"/>
    <col min="5" max="8" width="9.7109375" customWidth="1"/>
  </cols>
  <sheetData>
    <row r="1" spans="1:8" s="3" customFormat="1" ht="21" customHeight="1">
      <c r="A1" s="1" t="s">
        <v>0</v>
      </c>
      <c r="B1" s="2" t="s">
        <v>1</v>
      </c>
      <c r="C1" s="2" t="s">
        <v>2</v>
      </c>
      <c r="D1" s="1" t="s">
        <v>3</v>
      </c>
      <c r="E1" s="1" t="s">
        <v>4</v>
      </c>
      <c r="F1" s="1" t="s">
        <v>241</v>
      </c>
      <c r="G1" s="1" t="s">
        <v>243</v>
      </c>
      <c r="H1" s="1" t="s">
        <v>239</v>
      </c>
    </row>
    <row r="2" spans="1:8" s="3" customFormat="1" ht="21" customHeight="1">
      <c r="A2" s="2" t="s">
        <v>46</v>
      </c>
      <c r="B2" s="2" t="s">
        <v>47</v>
      </c>
      <c r="C2" s="2" t="s">
        <v>5</v>
      </c>
      <c r="D2" s="2" t="s">
        <v>45</v>
      </c>
      <c r="E2" s="2">
        <v>71</v>
      </c>
      <c r="F2" s="2">
        <v>85.98</v>
      </c>
      <c r="G2" s="2">
        <f>E2*0.5+F2*0.5</f>
        <v>78.490000000000009</v>
      </c>
      <c r="H2" s="2">
        <f>IF(RANK(G2,G:G)&lt;=2,RANK(G2,G:G),"")</f>
        <v>1</v>
      </c>
    </row>
    <row r="3" spans="1:8" s="3" customFormat="1" ht="21" customHeight="1">
      <c r="A3" s="2" t="s">
        <v>50</v>
      </c>
      <c r="B3" s="2" t="s">
        <v>51</v>
      </c>
      <c r="C3" s="2" t="s">
        <v>5</v>
      </c>
      <c r="D3" s="2" t="s">
        <v>45</v>
      </c>
      <c r="E3" s="2">
        <v>67</v>
      </c>
      <c r="F3" s="2">
        <v>89.8</v>
      </c>
      <c r="G3" s="2">
        <f>E3*0.5+F3*0.5</f>
        <v>78.400000000000006</v>
      </c>
      <c r="H3" s="2">
        <f>IF(RANK(G3,G:G)&lt;=2,RANK(G3,G:G),"")</f>
        <v>2</v>
      </c>
    </row>
    <row r="4" spans="1:8" s="3" customFormat="1" ht="21" customHeight="1">
      <c r="A4" s="2" t="s">
        <v>43</v>
      </c>
      <c r="B4" s="2" t="s">
        <v>44</v>
      </c>
      <c r="C4" s="2" t="s">
        <v>5</v>
      </c>
      <c r="D4" s="2" t="s">
        <v>45</v>
      </c>
      <c r="E4" s="2">
        <v>60</v>
      </c>
      <c r="F4" s="2">
        <v>92.2</v>
      </c>
      <c r="G4" s="2">
        <f>E4*0.5+F4*0.5</f>
        <v>76.099999999999994</v>
      </c>
      <c r="H4" s="2" t="str">
        <f>IF(RANK(G4,G:G)&lt;=2,RANK(G4,G:G),"")</f>
        <v/>
      </c>
    </row>
    <row r="5" spans="1:8" s="3" customFormat="1" ht="21" customHeight="1">
      <c r="A5" s="2" t="s">
        <v>48</v>
      </c>
      <c r="B5" s="2" t="s">
        <v>49</v>
      </c>
      <c r="C5" s="2" t="s">
        <v>5</v>
      </c>
      <c r="D5" s="2" t="s">
        <v>45</v>
      </c>
      <c r="E5" s="2">
        <v>63</v>
      </c>
      <c r="F5" s="2">
        <v>88.02</v>
      </c>
      <c r="G5" s="2">
        <f>E5*0.5+F5*0.5</f>
        <v>75.509999999999991</v>
      </c>
      <c r="H5" s="2" t="str">
        <f>IF(RANK(G5,G:G)&lt;=2,RANK(G5,G:G),"")</f>
        <v/>
      </c>
    </row>
  </sheetData>
  <sheetCalcPr fullCalcOnLoad="1"/>
  <autoFilter ref="A1:H5">
    <sortState ref="A2:H5">
      <sortCondition ref="H1:H5"/>
    </sortState>
  </autoFilter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&amp;C&amp;"黑体,常规"&amp;20常宁市2016年教师招聘综合成绩册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H5"/>
  <sheetViews>
    <sheetView workbookViewId="0">
      <selection activeCell="H11" sqref="H11"/>
    </sheetView>
  </sheetViews>
  <sheetFormatPr defaultRowHeight="12.75"/>
  <cols>
    <col min="1" max="1" width="10.7109375" customWidth="1"/>
    <col min="2" max="2" width="13.7109375" customWidth="1"/>
    <col min="3" max="3" width="6.42578125" customWidth="1"/>
    <col min="4" max="4" width="16.7109375" customWidth="1"/>
    <col min="5" max="8" width="9.7109375" customWidth="1"/>
  </cols>
  <sheetData>
    <row r="1" spans="1:8" s="3" customFormat="1" ht="21" customHeight="1">
      <c r="A1" s="1" t="s">
        <v>0</v>
      </c>
      <c r="B1" s="2" t="s">
        <v>1</v>
      </c>
      <c r="C1" s="2" t="s">
        <v>2</v>
      </c>
      <c r="D1" s="1" t="s">
        <v>3</v>
      </c>
      <c r="E1" s="1" t="s">
        <v>4</v>
      </c>
      <c r="F1" s="1" t="s">
        <v>241</v>
      </c>
      <c r="G1" s="1" t="s">
        <v>243</v>
      </c>
      <c r="H1" s="1" t="s">
        <v>239</v>
      </c>
    </row>
    <row r="2" spans="1:8" s="3" customFormat="1" ht="21" customHeight="1">
      <c r="A2" s="2" t="s">
        <v>53</v>
      </c>
      <c r="B2" s="2" t="s">
        <v>54</v>
      </c>
      <c r="C2" s="2" t="s">
        <v>5</v>
      </c>
      <c r="D2" s="2" t="s">
        <v>52</v>
      </c>
      <c r="E2" s="2">
        <v>70</v>
      </c>
      <c r="F2" s="2">
        <v>92.6</v>
      </c>
      <c r="G2" s="2">
        <f>E2*0.5+F2*0.5</f>
        <v>81.3</v>
      </c>
      <c r="H2" s="2">
        <f>IF(RANK(G2,G:G)&lt;=2,RANK(G2,G:G),"")</f>
        <v>1</v>
      </c>
    </row>
    <row r="3" spans="1:8" s="3" customFormat="1" ht="21" customHeight="1">
      <c r="A3" s="2" t="s">
        <v>57</v>
      </c>
      <c r="B3" s="2" t="s">
        <v>58</v>
      </c>
      <c r="C3" s="2" t="s">
        <v>5</v>
      </c>
      <c r="D3" s="2" t="s">
        <v>52</v>
      </c>
      <c r="E3" s="2">
        <v>66</v>
      </c>
      <c r="F3" s="2">
        <v>89.2</v>
      </c>
      <c r="G3" s="2">
        <f>E3*0.5+F3*0.5</f>
        <v>77.599999999999994</v>
      </c>
      <c r="H3" s="2">
        <f>IF(RANK(G3,G:G)&lt;=2,RANK(G3,G:G),"")</f>
        <v>2</v>
      </c>
    </row>
    <row r="4" spans="1:8" s="3" customFormat="1" ht="21" customHeight="1">
      <c r="A4" s="2" t="s">
        <v>55</v>
      </c>
      <c r="B4" s="2" t="s">
        <v>56</v>
      </c>
      <c r="C4" s="2" t="s">
        <v>7</v>
      </c>
      <c r="D4" s="2" t="s">
        <v>52</v>
      </c>
      <c r="E4" s="2">
        <v>66</v>
      </c>
      <c r="F4" s="2">
        <v>0</v>
      </c>
      <c r="G4" s="2">
        <f>E4*0.5+F4*0.5</f>
        <v>33</v>
      </c>
      <c r="H4" s="2" t="str">
        <f>IF(RANK(G4,G:G)&lt;=2,RANK(G4,G:G),"")</f>
        <v/>
      </c>
    </row>
    <row r="5" spans="1:8" s="3" customFormat="1" ht="21" customHeight="1">
      <c r="A5" s="2" t="s">
        <v>59</v>
      </c>
      <c r="B5" s="2" t="s">
        <v>60</v>
      </c>
      <c r="C5" s="2" t="s">
        <v>5</v>
      </c>
      <c r="D5" s="2" t="s">
        <v>52</v>
      </c>
      <c r="E5" s="2">
        <v>59</v>
      </c>
      <c r="F5" s="2">
        <v>86.2</v>
      </c>
      <c r="G5" s="2">
        <f>E5*0.5+F5*0.5</f>
        <v>72.599999999999994</v>
      </c>
      <c r="H5" s="2" t="str">
        <f>IF(RANK(G5,G:G)&lt;=2,RANK(G5,G:G),"")</f>
        <v/>
      </c>
    </row>
  </sheetData>
  <sheetCalcPr fullCalcOnLoad="1"/>
  <autoFilter ref="A1:H5">
    <sortState ref="A2:H5">
      <sortCondition ref="H1:H5"/>
    </sortState>
  </autoFilter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&amp;C&amp;"黑体,常规"&amp;20常宁市2016年教师招聘综合成绩册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H9"/>
  <sheetViews>
    <sheetView workbookViewId="0">
      <selection activeCell="H11" sqref="H11"/>
    </sheetView>
  </sheetViews>
  <sheetFormatPr defaultRowHeight="12.75"/>
  <cols>
    <col min="1" max="1" width="10.7109375" customWidth="1"/>
    <col min="2" max="2" width="13.7109375" customWidth="1"/>
    <col min="3" max="3" width="6.42578125" customWidth="1"/>
    <col min="4" max="4" width="16.7109375" customWidth="1"/>
    <col min="5" max="8" width="9.7109375" customWidth="1"/>
  </cols>
  <sheetData>
    <row r="1" spans="1:8" s="3" customFormat="1" ht="21" customHeight="1">
      <c r="A1" s="1" t="s">
        <v>0</v>
      </c>
      <c r="B1" s="2" t="s">
        <v>1</v>
      </c>
      <c r="C1" s="2" t="s">
        <v>2</v>
      </c>
      <c r="D1" s="1" t="s">
        <v>3</v>
      </c>
      <c r="E1" s="1" t="s">
        <v>4</v>
      </c>
      <c r="F1" s="1" t="s">
        <v>241</v>
      </c>
      <c r="G1" s="1" t="s">
        <v>243</v>
      </c>
      <c r="H1" s="1" t="s">
        <v>239</v>
      </c>
    </row>
    <row r="2" spans="1:8" s="3" customFormat="1" ht="21" customHeight="1">
      <c r="A2" s="2" t="s">
        <v>66</v>
      </c>
      <c r="B2" s="2" t="s">
        <v>67</v>
      </c>
      <c r="C2" s="2" t="s">
        <v>7</v>
      </c>
      <c r="D2" s="2" t="s">
        <v>63</v>
      </c>
      <c r="E2" s="2">
        <v>65</v>
      </c>
      <c r="F2" s="2">
        <v>96.86</v>
      </c>
      <c r="G2" s="2">
        <f t="shared" ref="G2:G9" si="0">E2*0.5+F2*0.5</f>
        <v>80.930000000000007</v>
      </c>
      <c r="H2" s="2">
        <f t="shared" ref="H2:H8" si="1">IF(RANK(G2,G:G)&lt;=4,RANK(G2,G:G),"")</f>
        <v>1</v>
      </c>
    </row>
    <row r="3" spans="1:8" s="3" customFormat="1" ht="21" customHeight="1">
      <c r="A3" s="2" t="s">
        <v>64</v>
      </c>
      <c r="B3" s="2" t="s">
        <v>65</v>
      </c>
      <c r="C3" s="2" t="s">
        <v>5</v>
      </c>
      <c r="D3" s="2" t="s">
        <v>63</v>
      </c>
      <c r="E3" s="2">
        <v>63</v>
      </c>
      <c r="F3" s="2">
        <v>94.88</v>
      </c>
      <c r="G3" s="2">
        <f t="shared" si="0"/>
        <v>78.94</v>
      </c>
      <c r="H3" s="2">
        <f t="shared" si="1"/>
        <v>2</v>
      </c>
    </row>
    <row r="4" spans="1:8" s="3" customFormat="1" ht="21" customHeight="1">
      <c r="A4" s="2" t="s">
        <v>61</v>
      </c>
      <c r="B4" s="2" t="s">
        <v>62</v>
      </c>
      <c r="C4" s="2" t="s">
        <v>5</v>
      </c>
      <c r="D4" s="2" t="s">
        <v>63</v>
      </c>
      <c r="E4" s="2">
        <v>62</v>
      </c>
      <c r="F4" s="2">
        <v>92.32</v>
      </c>
      <c r="G4" s="2">
        <f t="shared" si="0"/>
        <v>77.16</v>
      </c>
      <c r="H4" s="2">
        <f t="shared" si="1"/>
        <v>3</v>
      </c>
    </row>
    <row r="5" spans="1:8" s="3" customFormat="1" ht="21" customHeight="1">
      <c r="A5" s="2" t="s">
        <v>70</v>
      </c>
      <c r="B5" s="2" t="s">
        <v>71</v>
      </c>
      <c r="C5" s="2" t="s">
        <v>5</v>
      </c>
      <c r="D5" s="2" t="s">
        <v>63</v>
      </c>
      <c r="E5" s="2">
        <v>55</v>
      </c>
      <c r="F5" s="2">
        <v>93.02</v>
      </c>
      <c r="G5" s="2">
        <f t="shared" si="0"/>
        <v>74.009999999999991</v>
      </c>
      <c r="H5" s="2">
        <f t="shared" si="1"/>
        <v>4</v>
      </c>
    </row>
    <row r="6" spans="1:8" s="3" customFormat="1" ht="21" customHeight="1">
      <c r="A6" s="2" t="s">
        <v>68</v>
      </c>
      <c r="B6" s="2" t="s">
        <v>69</v>
      </c>
      <c r="C6" s="2" t="s">
        <v>5</v>
      </c>
      <c r="D6" s="2" t="s">
        <v>63</v>
      </c>
      <c r="E6" s="2">
        <v>53</v>
      </c>
      <c r="F6" s="2">
        <v>86.64</v>
      </c>
      <c r="G6" s="2">
        <f t="shared" si="0"/>
        <v>69.819999999999993</v>
      </c>
      <c r="H6" s="2" t="str">
        <f t="shared" si="1"/>
        <v/>
      </c>
    </row>
    <row r="7" spans="1:8" s="3" customFormat="1" ht="21" customHeight="1">
      <c r="A7" s="2" t="s">
        <v>74</v>
      </c>
      <c r="B7" s="2" t="s">
        <v>75</v>
      </c>
      <c r="C7" s="2" t="s">
        <v>7</v>
      </c>
      <c r="D7" s="2" t="s">
        <v>63</v>
      </c>
      <c r="E7" s="2">
        <v>44</v>
      </c>
      <c r="F7" s="2">
        <v>0</v>
      </c>
      <c r="G7" s="2">
        <f t="shared" si="0"/>
        <v>22</v>
      </c>
      <c r="H7" s="2" t="str">
        <f t="shared" si="1"/>
        <v/>
      </c>
    </row>
    <row r="8" spans="1:8" s="3" customFormat="1" ht="21" customHeight="1">
      <c r="A8" s="2" t="s">
        <v>76</v>
      </c>
      <c r="B8" s="2" t="s">
        <v>77</v>
      </c>
      <c r="C8" s="2" t="s">
        <v>7</v>
      </c>
      <c r="D8" s="2" t="s">
        <v>63</v>
      </c>
      <c r="E8" s="2">
        <v>51</v>
      </c>
      <c r="F8" s="2">
        <v>90.86</v>
      </c>
      <c r="G8" s="2">
        <f t="shared" si="0"/>
        <v>70.930000000000007</v>
      </c>
      <c r="H8" s="2" t="str">
        <f t="shared" si="1"/>
        <v/>
      </c>
    </row>
    <row r="9" spans="1:8" s="3" customFormat="1" ht="21" customHeight="1">
      <c r="A9" s="2" t="s">
        <v>72</v>
      </c>
      <c r="B9" s="2" t="s">
        <v>73</v>
      </c>
      <c r="C9" s="2" t="s">
        <v>5</v>
      </c>
      <c r="D9" s="2" t="s">
        <v>63</v>
      </c>
      <c r="E9" s="2">
        <v>58</v>
      </c>
      <c r="F9" s="2">
        <v>0</v>
      </c>
      <c r="G9" s="2">
        <f t="shared" si="0"/>
        <v>29</v>
      </c>
      <c r="H9" s="2"/>
    </row>
  </sheetData>
  <sheetCalcPr fullCalcOnLoad="1"/>
  <autoFilter ref="A1:H9">
    <sortState ref="A2:H9">
      <sortCondition ref="H1:H9"/>
    </sortState>
  </autoFilter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&amp;C&amp;"黑体,常规"&amp;20常宁市2016年教师招聘综合成绩册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H5"/>
  <sheetViews>
    <sheetView workbookViewId="0">
      <selection activeCell="H11" sqref="H11"/>
    </sheetView>
  </sheetViews>
  <sheetFormatPr defaultRowHeight="12.75"/>
  <cols>
    <col min="1" max="1" width="10.7109375" customWidth="1"/>
    <col min="2" max="2" width="13.7109375" customWidth="1"/>
    <col min="3" max="3" width="6.42578125" customWidth="1"/>
    <col min="4" max="4" width="16.7109375" customWidth="1"/>
    <col min="5" max="8" width="9.7109375" customWidth="1"/>
  </cols>
  <sheetData>
    <row r="1" spans="1:8" s="3" customFormat="1" ht="21" customHeight="1">
      <c r="A1" s="1" t="s">
        <v>0</v>
      </c>
      <c r="B1" s="2" t="s">
        <v>1</v>
      </c>
      <c r="C1" s="2" t="s">
        <v>2</v>
      </c>
      <c r="D1" s="1" t="s">
        <v>3</v>
      </c>
      <c r="E1" s="1" t="s">
        <v>4</v>
      </c>
      <c r="F1" s="1" t="s">
        <v>241</v>
      </c>
      <c r="G1" s="1" t="s">
        <v>243</v>
      </c>
      <c r="H1" s="1" t="s">
        <v>239</v>
      </c>
    </row>
    <row r="2" spans="1:8" s="3" customFormat="1" ht="21" customHeight="1">
      <c r="A2" s="2" t="s">
        <v>81</v>
      </c>
      <c r="B2" s="2" t="s">
        <v>82</v>
      </c>
      <c r="C2" s="2" t="s">
        <v>5</v>
      </c>
      <c r="D2" s="2" t="s">
        <v>80</v>
      </c>
      <c r="E2" s="2">
        <v>90</v>
      </c>
      <c r="F2" s="2">
        <v>85.4</v>
      </c>
      <c r="G2" s="2">
        <f>E2*0.5+F2*0.5</f>
        <v>87.7</v>
      </c>
      <c r="H2" s="2">
        <f>IF(RANK(G2,G:G)&lt;=2,RANK(G2,G:G),"")</f>
        <v>1</v>
      </c>
    </row>
    <row r="3" spans="1:8" s="3" customFormat="1" ht="21" customHeight="1">
      <c r="A3" s="2" t="s">
        <v>83</v>
      </c>
      <c r="B3" s="2" t="s">
        <v>84</v>
      </c>
      <c r="C3" s="2" t="s">
        <v>5</v>
      </c>
      <c r="D3" s="2" t="s">
        <v>80</v>
      </c>
      <c r="E3" s="2">
        <v>79</v>
      </c>
      <c r="F3" s="2">
        <v>90.2</v>
      </c>
      <c r="G3" s="2">
        <f>E3*0.5+F3*0.5</f>
        <v>84.6</v>
      </c>
      <c r="H3" s="2">
        <f>IF(RANK(G3,G:G)&lt;=2,RANK(G3,G:G),"")</f>
        <v>2</v>
      </c>
    </row>
    <row r="4" spans="1:8" s="3" customFormat="1" ht="21" customHeight="1">
      <c r="A4" s="2" t="s">
        <v>78</v>
      </c>
      <c r="B4" s="2" t="s">
        <v>79</v>
      </c>
      <c r="C4" s="2" t="s">
        <v>7</v>
      </c>
      <c r="D4" s="2" t="s">
        <v>80</v>
      </c>
      <c r="E4" s="2">
        <v>72</v>
      </c>
      <c r="F4" s="2">
        <v>91.6</v>
      </c>
      <c r="G4" s="2">
        <f>E4*0.5+F4*0.5</f>
        <v>81.8</v>
      </c>
      <c r="H4" s="2" t="str">
        <f>IF(RANK(G4,G:G)&lt;=2,RANK(G4,G:G),"")</f>
        <v/>
      </c>
    </row>
    <row r="5" spans="1:8" s="3" customFormat="1" ht="21" customHeight="1">
      <c r="A5" s="2" t="s">
        <v>85</v>
      </c>
      <c r="B5" s="2" t="s">
        <v>86</v>
      </c>
      <c r="C5" s="2" t="s">
        <v>5</v>
      </c>
      <c r="D5" s="2" t="s">
        <v>80</v>
      </c>
      <c r="E5" s="2">
        <v>81</v>
      </c>
      <c r="F5" s="2">
        <v>0</v>
      </c>
      <c r="G5" s="2">
        <f>E5*0.5+F5*0.5</f>
        <v>40.5</v>
      </c>
      <c r="H5" s="2" t="str">
        <f>IF(RANK(G5,G:G)&lt;=2,RANK(G5,G:G),"")</f>
        <v/>
      </c>
    </row>
  </sheetData>
  <sheetCalcPr fullCalcOnLoad="1"/>
  <autoFilter ref="A1:H5">
    <sortState ref="A2:H5">
      <sortCondition ref="H1:H5"/>
    </sortState>
  </autoFilter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&amp;C&amp;"黑体,常规"&amp;20常宁市2016年教师招聘综合成绩册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1:H13"/>
  <sheetViews>
    <sheetView workbookViewId="0">
      <selection activeCell="P23" sqref="P23"/>
    </sheetView>
  </sheetViews>
  <sheetFormatPr defaultRowHeight="12.75"/>
  <cols>
    <col min="1" max="1" width="10.7109375" customWidth="1"/>
    <col min="2" max="2" width="13.7109375" customWidth="1"/>
    <col min="3" max="3" width="6.42578125" customWidth="1"/>
    <col min="4" max="4" width="16.7109375" customWidth="1"/>
    <col min="5" max="8" width="9.7109375" customWidth="1"/>
  </cols>
  <sheetData>
    <row r="1" spans="1:8" s="3" customFormat="1" ht="21" customHeight="1">
      <c r="A1" s="1" t="s">
        <v>0</v>
      </c>
      <c r="B1" s="2" t="s">
        <v>1</v>
      </c>
      <c r="C1" s="2" t="s">
        <v>2</v>
      </c>
      <c r="D1" s="1" t="s">
        <v>3</v>
      </c>
      <c r="E1" s="1" t="s">
        <v>4</v>
      </c>
      <c r="F1" s="1" t="s">
        <v>241</v>
      </c>
      <c r="G1" s="1" t="s">
        <v>243</v>
      </c>
      <c r="H1" s="1" t="s">
        <v>239</v>
      </c>
    </row>
    <row r="2" spans="1:8" s="3" customFormat="1" ht="21" customHeight="1">
      <c r="A2" s="2" t="s">
        <v>95</v>
      </c>
      <c r="B2" s="2" t="s">
        <v>96</v>
      </c>
      <c r="C2" s="2" t="s">
        <v>5</v>
      </c>
      <c r="D2" s="2" t="s">
        <v>87</v>
      </c>
      <c r="E2" s="2">
        <v>79</v>
      </c>
      <c r="F2" s="2">
        <v>89.8</v>
      </c>
      <c r="G2" s="2">
        <f t="shared" ref="G2:G13" si="0">E2*0.5+F2*0.5</f>
        <v>84.4</v>
      </c>
      <c r="H2" s="2">
        <f t="shared" ref="H2:H12" si="1">IF(RANK(G2,G:G)&lt;=4,RANK(G2,G:G),"")</f>
        <v>1</v>
      </c>
    </row>
    <row r="3" spans="1:8" s="3" customFormat="1" ht="21" customHeight="1">
      <c r="A3" s="2" t="s">
        <v>93</v>
      </c>
      <c r="B3" s="2" t="s">
        <v>94</v>
      </c>
      <c r="C3" s="2" t="s">
        <v>5</v>
      </c>
      <c r="D3" s="2" t="s">
        <v>87</v>
      </c>
      <c r="E3" s="2">
        <v>75</v>
      </c>
      <c r="F3" s="2">
        <v>89.8</v>
      </c>
      <c r="G3" s="2">
        <f t="shared" si="0"/>
        <v>82.4</v>
      </c>
      <c r="H3" s="2">
        <f t="shared" si="1"/>
        <v>2</v>
      </c>
    </row>
    <row r="4" spans="1:8" s="3" customFormat="1" ht="21" customHeight="1">
      <c r="A4" s="2" t="s">
        <v>111</v>
      </c>
      <c r="B4" s="2" t="s">
        <v>112</v>
      </c>
      <c r="C4" s="2" t="s">
        <v>5</v>
      </c>
      <c r="D4" s="2" t="s">
        <v>87</v>
      </c>
      <c r="E4" s="2">
        <v>72</v>
      </c>
      <c r="F4" s="2">
        <v>90.8</v>
      </c>
      <c r="G4" s="2">
        <f t="shared" si="0"/>
        <v>81.400000000000006</v>
      </c>
      <c r="H4" s="2">
        <f t="shared" si="1"/>
        <v>3</v>
      </c>
    </row>
    <row r="5" spans="1:8" s="3" customFormat="1" ht="21" customHeight="1">
      <c r="A5" s="2" t="s">
        <v>91</v>
      </c>
      <c r="B5" s="2" t="s">
        <v>92</v>
      </c>
      <c r="C5" s="2" t="s">
        <v>5</v>
      </c>
      <c r="D5" s="2" t="s">
        <v>87</v>
      </c>
      <c r="E5" s="2">
        <v>71</v>
      </c>
      <c r="F5" s="2">
        <v>89.6</v>
      </c>
      <c r="G5" s="2">
        <f t="shared" si="0"/>
        <v>80.3</v>
      </c>
      <c r="H5" s="2">
        <f t="shared" si="1"/>
        <v>4</v>
      </c>
    </row>
    <row r="6" spans="1:8" s="3" customFormat="1" ht="21" customHeight="1">
      <c r="A6" s="2" t="s">
        <v>88</v>
      </c>
      <c r="B6" s="2" t="s">
        <v>89</v>
      </c>
      <c r="C6" s="2" t="s">
        <v>5</v>
      </c>
      <c r="D6" s="2" t="s">
        <v>87</v>
      </c>
      <c r="E6" s="2">
        <v>68</v>
      </c>
      <c r="F6" s="2">
        <v>89.2</v>
      </c>
      <c r="G6" s="2">
        <f t="shared" si="0"/>
        <v>78.599999999999994</v>
      </c>
      <c r="H6" s="2" t="str">
        <f t="shared" si="1"/>
        <v/>
      </c>
    </row>
    <row r="7" spans="1:8" s="3" customFormat="1" ht="21" customHeight="1">
      <c r="A7" s="2" t="s">
        <v>99</v>
      </c>
      <c r="B7" s="2" t="s">
        <v>100</v>
      </c>
      <c r="C7" s="2" t="s">
        <v>5</v>
      </c>
      <c r="D7" s="2" t="s">
        <v>87</v>
      </c>
      <c r="E7" s="2">
        <v>68</v>
      </c>
      <c r="F7" s="2">
        <v>84.2</v>
      </c>
      <c r="G7" s="2">
        <f t="shared" si="0"/>
        <v>76.099999999999994</v>
      </c>
      <c r="H7" s="2" t="str">
        <f t="shared" si="1"/>
        <v/>
      </c>
    </row>
    <row r="8" spans="1:8" s="3" customFormat="1" ht="21" customHeight="1">
      <c r="A8" s="2" t="s">
        <v>101</v>
      </c>
      <c r="B8" s="2" t="s">
        <v>102</v>
      </c>
      <c r="C8" s="2" t="s">
        <v>5</v>
      </c>
      <c r="D8" s="2" t="s">
        <v>87</v>
      </c>
      <c r="E8" s="2">
        <v>68</v>
      </c>
      <c r="F8" s="2">
        <v>90.8</v>
      </c>
      <c r="G8" s="2">
        <f t="shared" si="0"/>
        <v>79.400000000000006</v>
      </c>
      <c r="H8" s="2" t="str">
        <f t="shared" si="1"/>
        <v/>
      </c>
    </row>
    <row r="9" spans="1:8" s="3" customFormat="1" ht="21" customHeight="1">
      <c r="A9" s="2" t="s">
        <v>103</v>
      </c>
      <c r="B9" s="2" t="s">
        <v>104</v>
      </c>
      <c r="C9" s="2" t="s">
        <v>5</v>
      </c>
      <c r="D9" s="2" t="s">
        <v>87</v>
      </c>
      <c r="E9" s="2">
        <v>68</v>
      </c>
      <c r="F9" s="2">
        <v>86.8</v>
      </c>
      <c r="G9" s="2">
        <f t="shared" si="0"/>
        <v>77.400000000000006</v>
      </c>
      <c r="H9" s="2" t="str">
        <f t="shared" si="1"/>
        <v/>
      </c>
    </row>
    <row r="10" spans="1:8" s="3" customFormat="1" ht="21" customHeight="1">
      <c r="A10" s="2" t="s">
        <v>105</v>
      </c>
      <c r="B10" s="2" t="s">
        <v>106</v>
      </c>
      <c r="C10" s="2" t="s">
        <v>5</v>
      </c>
      <c r="D10" s="2" t="s">
        <v>87</v>
      </c>
      <c r="E10" s="2">
        <v>69</v>
      </c>
      <c r="F10" s="2">
        <v>88</v>
      </c>
      <c r="G10" s="2">
        <f t="shared" si="0"/>
        <v>78.5</v>
      </c>
      <c r="H10" s="2" t="str">
        <f t="shared" si="1"/>
        <v/>
      </c>
    </row>
    <row r="11" spans="1:8" s="3" customFormat="1" ht="21" customHeight="1">
      <c r="A11" s="2" t="s">
        <v>107</v>
      </c>
      <c r="B11" s="2" t="s">
        <v>108</v>
      </c>
      <c r="C11" s="2" t="s">
        <v>5</v>
      </c>
      <c r="D11" s="2" t="s">
        <v>87</v>
      </c>
      <c r="E11" s="2">
        <v>76</v>
      </c>
      <c r="F11" s="2">
        <v>0</v>
      </c>
      <c r="G11" s="2">
        <f t="shared" si="0"/>
        <v>38</v>
      </c>
      <c r="H11" s="2" t="str">
        <f t="shared" si="1"/>
        <v/>
      </c>
    </row>
    <row r="12" spans="1:8" s="3" customFormat="1" ht="21" customHeight="1">
      <c r="A12" s="2" t="s">
        <v>109</v>
      </c>
      <c r="B12" s="2" t="s">
        <v>110</v>
      </c>
      <c r="C12" s="2" t="s">
        <v>5</v>
      </c>
      <c r="D12" s="2" t="s">
        <v>87</v>
      </c>
      <c r="E12" s="2">
        <v>74</v>
      </c>
      <c r="F12" s="2">
        <v>85.2</v>
      </c>
      <c r="G12" s="2">
        <f t="shared" si="0"/>
        <v>79.599999999999994</v>
      </c>
      <c r="H12" s="2" t="str">
        <f t="shared" si="1"/>
        <v/>
      </c>
    </row>
    <row r="13" spans="1:8" s="3" customFormat="1" ht="21" customHeight="1">
      <c r="A13" s="2" t="s">
        <v>97</v>
      </c>
      <c r="B13" s="2" t="s">
        <v>98</v>
      </c>
      <c r="C13" s="2" t="s">
        <v>5</v>
      </c>
      <c r="D13" s="2" t="s">
        <v>87</v>
      </c>
      <c r="E13" s="2">
        <v>68</v>
      </c>
      <c r="F13" s="2">
        <v>83.8</v>
      </c>
      <c r="G13" s="2">
        <f t="shared" si="0"/>
        <v>75.900000000000006</v>
      </c>
      <c r="H13" s="2"/>
    </row>
  </sheetData>
  <sheetCalcPr fullCalcOnLoad="1"/>
  <autoFilter ref="A1:H13">
    <sortState ref="A2:H13">
      <sortCondition ref="H1:H13"/>
    </sortState>
  </autoFilter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&amp;C&amp;"黑体,常规"&amp;20常宁市2016年教师招聘综合成绩册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:H5"/>
  <sheetViews>
    <sheetView workbookViewId="0">
      <selection activeCell="H11" sqref="H11"/>
    </sheetView>
  </sheetViews>
  <sheetFormatPr defaultRowHeight="12.75"/>
  <cols>
    <col min="1" max="1" width="10.7109375" customWidth="1"/>
    <col min="2" max="2" width="13.7109375" customWidth="1"/>
    <col min="3" max="3" width="6.42578125" customWidth="1"/>
    <col min="4" max="4" width="16.7109375" customWidth="1"/>
    <col min="5" max="8" width="9.7109375" customWidth="1"/>
  </cols>
  <sheetData>
    <row r="1" spans="1:8" s="3" customFormat="1" ht="21" customHeight="1">
      <c r="A1" s="1" t="s">
        <v>0</v>
      </c>
      <c r="B1" s="2" t="s">
        <v>1</v>
      </c>
      <c r="C1" s="2" t="s">
        <v>2</v>
      </c>
      <c r="D1" s="1" t="s">
        <v>3</v>
      </c>
      <c r="E1" s="1" t="s">
        <v>4</v>
      </c>
      <c r="F1" s="1" t="s">
        <v>241</v>
      </c>
      <c r="G1" s="1" t="s">
        <v>243</v>
      </c>
      <c r="H1" s="1" t="s">
        <v>239</v>
      </c>
    </row>
    <row r="2" spans="1:8" s="3" customFormat="1" ht="21" customHeight="1">
      <c r="A2" s="2" t="s">
        <v>113</v>
      </c>
      <c r="B2" s="2" t="s">
        <v>114</v>
      </c>
      <c r="C2" s="2" t="s">
        <v>5</v>
      </c>
      <c r="D2" s="2" t="s">
        <v>115</v>
      </c>
      <c r="E2" s="2">
        <v>69</v>
      </c>
      <c r="F2" s="2">
        <v>91.4</v>
      </c>
      <c r="G2" s="2">
        <f>E2*0.5+F2*0.5</f>
        <v>80.2</v>
      </c>
      <c r="H2" s="2">
        <f>IF(RANK(G2,G:G)&lt;=2,RANK(G2,G:G),"")</f>
        <v>1</v>
      </c>
    </row>
    <row r="3" spans="1:8" s="3" customFormat="1" ht="21" customHeight="1">
      <c r="A3" s="2" t="s">
        <v>116</v>
      </c>
      <c r="B3" s="2" t="s">
        <v>117</v>
      </c>
      <c r="C3" s="2" t="s">
        <v>5</v>
      </c>
      <c r="D3" s="2" t="s">
        <v>115</v>
      </c>
      <c r="E3" s="2">
        <v>63.5</v>
      </c>
      <c r="F3" s="2">
        <v>85.2</v>
      </c>
      <c r="G3" s="2">
        <f>E3*0.5+F3*0.5</f>
        <v>74.349999999999994</v>
      </c>
      <c r="H3" s="2">
        <f>IF(RANK(G3,G:G)&lt;=2,RANK(G3,G:G),"")</f>
        <v>2</v>
      </c>
    </row>
    <row r="4" spans="1:8" s="3" customFormat="1" ht="21" customHeight="1">
      <c r="A4" s="2" t="s">
        <v>118</v>
      </c>
      <c r="B4" s="2" t="s">
        <v>119</v>
      </c>
      <c r="C4" s="2" t="s">
        <v>5</v>
      </c>
      <c r="D4" s="2" t="s">
        <v>115</v>
      </c>
      <c r="E4" s="2">
        <v>60.5</v>
      </c>
      <c r="F4" s="2">
        <v>87.8</v>
      </c>
      <c r="G4" s="2">
        <f>E4*0.5+F4*0.5</f>
        <v>74.150000000000006</v>
      </c>
      <c r="H4" s="2" t="str">
        <f>IF(RANK(G4,G:G)&lt;=2,RANK(G4,G:G),"")</f>
        <v/>
      </c>
    </row>
    <row r="5" spans="1:8" s="3" customFormat="1" ht="21" customHeight="1">
      <c r="A5" s="2" t="s">
        <v>120</v>
      </c>
      <c r="B5" s="2" t="s">
        <v>121</v>
      </c>
      <c r="C5" s="2" t="s">
        <v>5</v>
      </c>
      <c r="D5" s="2" t="s">
        <v>115</v>
      </c>
      <c r="E5" s="2">
        <v>62.5</v>
      </c>
      <c r="F5" s="2">
        <v>86.2</v>
      </c>
      <c r="G5" s="2">
        <f>E5*0.5+F5*0.5</f>
        <v>74.349999999999994</v>
      </c>
      <c r="H5" s="2"/>
    </row>
  </sheetData>
  <sheetCalcPr fullCalcOnLoad="1"/>
  <autoFilter ref="A1:H5">
    <sortState ref="A2:H5">
      <sortCondition ref="A1:A5"/>
    </sortState>
  </autoFilter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&amp;C&amp;"黑体,常规"&amp;20常宁市2016年教师招聘综合成绩册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14</vt:i4>
      </vt:variant>
      <vt:variant>
        <vt:lpstr>命名范围</vt:lpstr>
      </vt:variant>
      <vt:variant>
        <vt:i4>4</vt:i4>
      </vt:variant>
    </vt:vector>
  </HeadingPairs>
  <TitlesOfParts>
    <vt:vector size="18" baseType="lpstr">
      <vt:lpstr>初中英语</vt:lpstr>
      <vt:lpstr>初中物理</vt:lpstr>
      <vt:lpstr>初中化学</vt:lpstr>
      <vt:lpstr>初中生物</vt:lpstr>
      <vt:lpstr>初中地理</vt:lpstr>
      <vt:lpstr>初中数学</vt:lpstr>
      <vt:lpstr>初中政治</vt:lpstr>
      <vt:lpstr>初中语文</vt:lpstr>
      <vt:lpstr>初中历史</vt:lpstr>
      <vt:lpstr>普通小学（一）</vt:lpstr>
      <vt:lpstr>进修学前教育</vt:lpstr>
      <vt:lpstr>进修计算机</vt:lpstr>
      <vt:lpstr>初中信息</vt:lpstr>
      <vt:lpstr>普通小学（三）</vt:lpstr>
      <vt:lpstr>初中英语!Print_Titles</vt:lpstr>
      <vt:lpstr>进修学前教育!Print_Titles</vt:lpstr>
      <vt:lpstr>'普通小学（三）'!Print_Titles</vt:lpstr>
      <vt:lpstr>'普通小学（一）'!Print_Titles</vt:lpstr>
    </vt:vector>
  </TitlesOfParts>
  <Company>china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2016-07-25T14:09:36Z</cp:lastPrinted>
  <dcterms:created xsi:type="dcterms:W3CDTF">2016-07-13T06:29:22Z</dcterms:created>
  <dcterms:modified xsi:type="dcterms:W3CDTF">2016-07-26T14:07:03Z</dcterms:modified>
</cp:coreProperties>
</file>